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850b13eb9d9f1d/Base de datos ASES UCA 2015 - 2023/"/>
    </mc:Choice>
  </mc:AlternateContent>
  <xr:revisionPtr revIDLastSave="33" documentId="11_6EB8DF138106650E40E4233E481C5C5D57799031" xr6:coauthVersionLast="47" xr6:coauthVersionMax="47" xr10:uidLastSave="{5722807E-5DCA-4ACB-A7E3-89929A6452DC}"/>
  <bookViews>
    <workbookView xWindow="-110" yWindow="-110" windowWidth="19420" windowHeight="10300" xr2:uid="{00000000-000D-0000-FFFF-FFFF00000000}"/>
  </bookViews>
  <sheets>
    <sheet name="Índice" sheetId="1" r:id="rId1"/>
    <sheet name="Cuadro 1.1" sheetId="2" r:id="rId2"/>
    <sheet name="Gráfica 1.1" sheetId="3" r:id="rId3"/>
    <sheet name="Cuadro 1.2" sheetId="5" r:id="rId4"/>
    <sheet name="Gráfica 1.3" sheetId="6" r:id="rId5"/>
    <sheet name="Cuadro 2.1" sheetId="7" r:id="rId6"/>
    <sheet name="Gráfica 2.1" sheetId="8" r:id="rId7"/>
    <sheet name="Cuadro 2.2" sheetId="9" r:id="rId8"/>
    <sheet name="Gráfico 2.2" sheetId="10" r:id="rId9"/>
    <sheet name="Cuadro 2.3" sheetId="11" r:id="rId10"/>
    <sheet name="Tabla 2.1" sheetId="12" r:id="rId11"/>
    <sheet name="Cuadro 9.2" sheetId="24" r:id="rId12"/>
    <sheet name="Cuadro 9.3" sheetId="23" r:id="rId13"/>
    <sheet name="Cuadro 9.4" sheetId="15" r:id="rId14"/>
    <sheet name="Cuadro 9.5" sheetId="13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3" l="1"/>
  <c r="D6" i="23"/>
  <c r="E6" i="23"/>
  <c r="F6" i="23"/>
  <c r="G6" i="23"/>
  <c r="H6" i="23"/>
  <c r="N4" i="15"/>
  <c r="L16" i="15"/>
  <c r="K16" i="15"/>
  <c r="J16" i="15"/>
  <c r="I16" i="15"/>
  <c r="H16" i="15"/>
  <c r="G16" i="15"/>
  <c r="F16" i="15"/>
  <c r="E16" i="15"/>
  <c r="D16" i="15"/>
  <c r="C16" i="15"/>
  <c r="B16" i="15"/>
  <c r="L15" i="15"/>
  <c r="K15" i="15"/>
  <c r="J15" i="15"/>
  <c r="I15" i="15"/>
  <c r="H15" i="15"/>
  <c r="G15" i="15"/>
  <c r="F15" i="15"/>
  <c r="E15" i="15"/>
  <c r="D15" i="15"/>
  <c r="C15" i="15"/>
  <c r="B15" i="15"/>
  <c r="N14" i="15"/>
  <c r="M14" i="15"/>
  <c r="L13" i="15"/>
  <c r="K13" i="15"/>
  <c r="J13" i="15"/>
  <c r="I13" i="15"/>
  <c r="H13" i="15"/>
  <c r="G13" i="15"/>
  <c r="F13" i="15"/>
  <c r="E13" i="15"/>
  <c r="D13" i="15"/>
  <c r="C13" i="15"/>
  <c r="B13" i="15"/>
  <c r="N12" i="15"/>
  <c r="M12" i="15"/>
  <c r="L11" i="15"/>
  <c r="K11" i="15"/>
  <c r="J11" i="15"/>
  <c r="I11" i="15"/>
  <c r="H11" i="15"/>
  <c r="G11" i="15"/>
  <c r="F11" i="15"/>
  <c r="E11" i="15"/>
  <c r="D11" i="15"/>
  <c r="C11" i="15"/>
  <c r="B11" i="15"/>
  <c r="N10" i="15"/>
  <c r="M10" i="15"/>
  <c r="L9" i="15"/>
  <c r="K9" i="15"/>
  <c r="J9" i="15"/>
  <c r="I9" i="15"/>
  <c r="H9" i="15"/>
  <c r="G9" i="15"/>
  <c r="F9" i="15"/>
  <c r="E9" i="15"/>
  <c r="D9" i="15"/>
  <c r="C9" i="15"/>
  <c r="B9" i="15"/>
  <c r="N8" i="15"/>
  <c r="M8" i="15"/>
  <c r="L7" i="15"/>
  <c r="K7" i="15"/>
  <c r="J7" i="15"/>
  <c r="I7" i="15"/>
  <c r="H7" i="15"/>
  <c r="G7" i="15"/>
  <c r="F7" i="15"/>
  <c r="E7" i="15"/>
  <c r="D7" i="15"/>
  <c r="C7" i="15"/>
  <c r="B7" i="15"/>
  <c r="N6" i="15"/>
  <c r="M6" i="15"/>
  <c r="L5" i="15"/>
  <c r="K5" i="15"/>
  <c r="J5" i="15"/>
  <c r="I5" i="15"/>
  <c r="H5" i="15"/>
  <c r="G5" i="15"/>
  <c r="F5" i="15"/>
  <c r="E5" i="15"/>
  <c r="D5" i="15"/>
  <c r="C5" i="15"/>
  <c r="B5" i="15"/>
  <c r="M4" i="15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F15" i="12"/>
  <c r="F14" i="12"/>
  <c r="F13" i="12"/>
  <c r="F12" i="12"/>
  <c r="F11" i="12"/>
  <c r="F10" i="12"/>
  <c r="F9" i="12"/>
  <c r="F8" i="12"/>
  <c r="F7" i="12"/>
  <c r="F6" i="12"/>
  <c r="F5" i="12"/>
  <c r="F4" i="12"/>
  <c r="M5" i="11"/>
  <c r="I5" i="11"/>
  <c r="E5" i="11"/>
  <c r="M16" i="15" l="1"/>
  <c r="N16" i="15"/>
</calcChain>
</file>

<file path=xl/sharedStrings.xml><?xml version="1.0" encoding="utf-8"?>
<sst xmlns="http://schemas.openxmlformats.org/spreadsheetml/2006/main" count="403" uniqueCount="231">
  <si>
    <t>Análisis Socioeconómico de El Salvador. Un enfoque estructural
Base de datos edición 6 - 2019</t>
  </si>
  <si>
    <t>Índice</t>
  </si>
  <si>
    <t xml:space="preserve">Para revisar los datos de esta edición, puede seleccionar la casilla que contiene el número de cuadro, tabla o gráfica al que se hace referencia, y puede regresar a este índice dando click en la casilla "Volver al índice" que se encuentra en cada hoja de esta base de datos.
Nota: Las secciones en las que no se muestra contenido son de carácter cualitativo, de revisión bibliográfica o la información no fue recopilada.
</t>
  </si>
  <si>
    <t>La economía mundial. Crisis y situación actual de la economía capitalista</t>
  </si>
  <si>
    <t>Salarios, empleo y economía del cuidado</t>
  </si>
  <si>
    <t>Cuadros</t>
  </si>
  <si>
    <t>Balanza comercial de los países de Centroamérica con China</t>
  </si>
  <si>
    <t>Personas cotizantes al ISS. Sector Público y privado.</t>
  </si>
  <si>
    <t xml:space="preserve">Balanza comercial de El Salvador con respecto a China </t>
  </si>
  <si>
    <t>Variación en el número de cotizantes al ISSS</t>
  </si>
  <si>
    <t xml:space="preserve"> Salarios Cotizables, Salarios Reales A/ y Número de Canastas AmpliadaB/ Asequibles. </t>
  </si>
  <si>
    <t>Gráficas</t>
  </si>
  <si>
    <t>Balanzas Comerciales de los países de Centroamérica (excepto Panamá) con China. En millones de USD. 1995 – 2016</t>
  </si>
  <si>
    <t>Personas cotizantes al ISSS. Enero de 2017 – 2019. Sector Público y Privado</t>
  </si>
  <si>
    <t>Déficit Comercial de El Salvador con China por agregados de productos. 2000 – 2017. En miles de USD.</t>
  </si>
  <si>
    <t>Variación en el número de cotizantes al ISSS. Enero 2017 – 2019</t>
  </si>
  <si>
    <t>Tablas</t>
  </si>
  <si>
    <t xml:space="preserve">Salarios Cotizables, Salarios RealesA/ y Número de Canastas AmpliadaB/ Asequibles. </t>
  </si>
  <si>
    <t>La actividad productiva. Modelo de desarrollo de tres sectores: importancia de las remesas, la economía doméstica y del cuidado para la redistribución en El Salvador</t>
  </si>
  <si>
    <t xml:space="preserve">Economía del conocimiento: la organización social de los cuidados como determinante de un modelo de desarrollo basado en el conocimiento en El Salvador </t>
  </si>
  <si>
    <t>Crecimiento e inclusión social en El Salvador, 20072015: un análisis municipal</t>
  </si>
  <si>
    <t>Sensibilidad de los ingresos públicos</t>
  </si>
  <si>
    <t>Economía internacional: remesas y MIP</t>
  </si>
  <si>
    <t>Esquema monetario y comportamiento financiero: soberanía monetaria y política económica integral</t>
  </si>
  <si>
    <t>La cuestión rural en El Salvador</t>
  </si>
  <si>
    <t>Participación relativa (%) de la superficie sembrada (hectáreas) con granos básicos y principales cultivos de agroexportación (café, algodón y caña de azúcar) según tamaño de la explotación. Censos Agropecuarios 1950, 1961 y 1971</t>
  </si>
  <si>
    <t xml:space="preserve">El Salvador. Superficie de las explotaciones por uso de la tierra, según departamentos y municipios. </t>
  </si>
  <si>
    <t xml:space="preserve"> El Salvador: productores agropecuarios por tamaño de explotación en manzanas. </t>
  </si>
  <si>
    <t>Producto Interno Bruto: Producción, Gasto e Ingreso. A Precios Corrientes</t>
  </si>
  <si>
    <t>Cuadro 1.1. Balanza comercial de los países de Centroamérica con China</t>
  </si>
  <si>
    <t>Volver al índice</t>
  </si>
  <si>
    <t>Desde 1995 hasta 2016. En millones de dólares</t>
  </si>
  <si>
    <t>País</t>
  </si>
  <si>
    <t>Guatemala</t>
  </si>
  <si>
    <t>El Salvador</t>
  </si>
  <si>
    <t>Honduras</t>
  </si>
  <si>
    <t>Nicaragua</t>
  </si>
  <si>
    <t>Costa Rica</t>
  </si>
  <si>
    <t>Panamá</t>
  </si>
  <si>
    <t>Año</t>
  </si>
  <si>
    <t>Exportaciones</t>
  </si>
  <si>
    <t>Importaciones</t>
  </si>
  <si>
    <t>Balanza Comercial</t>
  </si>
  <si>
    <t>Balanza en Millones</t>
  </si>
  <si>
    <t>Fuente: World Integrated Trade Solution (WITS) (https://wits.worldbank.org/CountryProfile/en/Country/SLV/Year/2017/TradeFlow/EXPIMP/Partner/CHN/Product/all-groups#)</t>
  </si>
  <si>
    <t>Gráfico 1.1. Balanzas Comerciales de los países de Centroamérica (excepto Panamá) con China. En millones de USD. 1995 – 2016</t>
  </si>
  <si>
    <t xml:space="preserve">Cuadro 1.2 Balanza comercial de El Salvador con respecto a China </t>
  </si>
  <si>
    <t>Desde 2000 hasta 2017. En miles de dólares</t>
  </si>
  <si>
    <t>Año/Producto</t>
  </si>
  <si>
    <t xml:space="preserve">  All Products</t>
  </si>
  <si>
    <t xml:space="preserve"> Capital goods</t>
  </si>
  <si>
    <t xml:space="preserve"> Consumer goods</t>
  </si>
  <si>
    <t>Intermediate goods</t>
  </si>
  <si>
    <t>Mach and Elec</t>
  </si>
  <si>
    <t>Metals</t>
  </si>
  <si>
    <t>Textiles and Clothing</t>
  </si>
  <si>
    <t>Chemicals</t>
  </si>
  <si>
    <t>Footwear</t>
  </si>
  <si>
    <t>Miscellaneous</t>
  </si>
  <si>
    <t>Plastic or Rubber</t>
  </si>
  <si>
    <t xml:space="preserve"> Raw materials</t>
  </si>
  <si>
    <t>Animal</t>
  </si>
  <si>
    <t>Food Products</t>
  </si>
  <si>
    <t>Fuels</t>
  </si>
  <si>
    <t>Hides and Skins</t>
  </si>
  <si>
    <t>Minerals</t>
  </si>
  <si>
    <t>Stone and Glass</t>
  </si>
  <si>
    <t>Transportation</t>
  </si>
  <si>
    <t>Vegetable</t>
  </si>
  <si>
    <t>Wood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</si>
  <si>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</si>
  <si>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</si>
  <si>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</si>
  <si>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</si>
  <si>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</si>
  <si>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</si>
  <si>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</si>
  <si>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</si>
  <si>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</si>
  <si>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</si>
  <si>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</si>
  <si>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</si>
  <si>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</si>
  <si>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</si>
  <si>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</si>
  <si>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</si>
  <si>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</si>
  <si>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</si>
  <si>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</si>
  <si>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</si>
  <si>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N/D</t>
  </si>
  <si>
    <t>Gráfico 1.3. Déficit Comercial de El Salvador con China por agregados de productos. 2000 – 2017. En miles de USD.</t>
  </si>
  <si>
    <t>Cuadro 2.1 Personas cotizantes al ISS. Sector Público y privado.</t>
  </si>
  <si>
    <t>Desde 2017 hasta 2019</t>
  </si>
  <si>
    <t>ACTIVIDAD ECONÓMICA CIIU 4</t>
  </si>
  <si>
    <t>Trabajadorxs</t>
  </si>
  <si>
    <t>Salario Cotizable</t>
  </si>
  <si>
    <t>ENERO (P) 2017</t>
  </si>
  <si>
    <t>ENERO (P) 2018</t>
  </si>
  <si>
    <t>ENERO (P) 2019</t>
  </si>
  <si>
    <t>EN PLANILLA</t>
  </si>
  <si>
    <t>COTIZADOS</t>
  </si>
  <si>
    <t>Agricultura,caza,silvicultura y pesca</t>
  </si>
  <si>
    <t>Industrias manufactureras,Explotación de minas y canteras y Otras actividades Industriales</t>
  </si>
  <si>
    <t>Construcción</t>
  </si>
  <si>
    <t>Comercio,restaurantes y hoteles,Transporte,almacen.,Activ de Alojamiento y Servicios de Comida</t>
  </si>
  <si>
    <t>Información y Comunicaciones</t>
  </si>
  <si>
    <t>Actividades Financieras y de Seguros</t>
  </si>
  <si>
    <t>Actividades Inmobiliarias</t>
  </si>
  <si>
    <t>Actividades Profesionales, Cientificas, Técnicas y de Servicios Admon. de Apoyo</t>
  </si>
  <si>
    <t>Servicios</t>
  </si>
  <si>
    <t>Servicio Doméstico</t>
  </si>
  <si>
    <t>Salvadoreños en el Exterior (SALEX)</t>
  </si>
  <si>
    <t>Actividades no bien especificadas</t>
  </si>
  <si>
    <t>SECTOR PRIVADO</t>
  </si>
  <si>
    <t>Administración Pública</t>
  </si>
  <si>
    <t>Instituciones Descentralizadas</t>
  </si>
  <si>
    <t>Instituciones de Seguridad Social</t>
  </si>
  <si>
    <t>Empresas no Financieras</t>
  </si>
  <si>
    <t>Empresas Financieras</t>
  </si>
  <si>
    <t>Gobiernos Locales (Municipalidades)</t>
  </si>
  <si>
    <t>SECTOR PÚBLICO</t>
  </si>
  <si>
    <t>TOTAL TRABAJADORES</t>
  </si>
  <si>
    <t>Fuente: Estadísiticas del Portal de Transparencia del ISSS</t>
  </si>
  <si>
    <t>Gráfico 2.1. Personas cotizantes al ISSS. Enero de 2017 – 2019. Sector Público y Privado</t>
  </si>
  <si>
    <t>Cuadro 2.2. Variación en el número de cotizantes al ISSS</t>
  </si>
  <si>
    <t>Desde enero de 2017 a 2019</t>
  </si>
  <si>
    <t>Variación 2017 - 2018</t>
  </si>
  <si>
    <t>Variación % 2017 - 2018</t>
  </si>
  <si>
    <t>Variación 2018 - 2019</t>
  </si>
  <si>
    <t>Variación % 2018 - 2019</t>
  </si>
  <si>
    <t>Variación acumulada 2017 - 2019</t>
  </si>
  <si>
    <t>Variación % acumulada 2017 - 2019</t>
  </si>
  <si>
    <t>Gráfico 2.2. Variación en el número de cotizantes al ISSS. Enero 2017 – 2019</t>
  </si>
  <si>
    <t xml:space="preserve">Cuadro 2.3. Salarios Cotizables, Salarios Reales A/ y Número de Canastas AmpliadaB/ Asequibles. </t>
  </si>
  <si>
    <t>Comparación Interanual enero 2018 – enero 2019</t>
  </si>
  <si>
    <t>IPC Enero 2017</t>
  </si>
  <si>
    <t>CBA Enero 2017</t>
  </si>
  <si>
    <t>CA Enero 2017</t>
  </si>
  <si>
    <t>IPC Enero 2018</t>
  </si>
  <si>
    <t>CBA Enero 2018</t>
  </si>
  <si>
    <t>CA Enero 2018</t>
  </si>
  <si>
    <t>IPC Enero 2019</t>
  </si>
  <si>
    <t>CBA Enero 2019</t>
  </si>
  <si>
    <t>CA Enero 2019</t>
  </si>
  <si>
    <t xml:space="preserve">Tabla 2.1.  Salarios Cotizables, Salarios RealesA/ y Número de Canastas AmpliadaB/ Asequibles. </t>
  </si>
  <si>
    <t>Actividad Económica CIIU Rev. 4</t>
  </si>
  <si>
    <t>Salario Cotizable 2018</t>
  </si>
  <si>
    <t>Salario Cotizable 2019</t>
  </si>
  <si>
    <t>Salario Cot. Real 2018</t>
  </si>
  <si>
    <t>Salario Cot. Real 2019</t>
  </si>
  <si>
    <t>Variación</t>
  </si>
  <si>
    <t>CA por Salario 2018</t>
  </si>
  <si>
    <t>CA por Salario 2019</t>
  </si>
  <si>
    <t>Agricultura</t>
  </si>
  <si>
    <t>Industrias Manufactureras</t>
  </si>
  <si>
    <t>Comercio</t>
  </si>
  <si>
    <t>Actividades Profesionales, cientif.</t>
  </si>
  <si>
    <t>Promedio Sector Privado</t>
  </si>
  <si>
    <t>Promedio Sector Público</t>
  </si>
  <si>
    <t>Cuadro 9.2 Participación relativa (%) de la superficie sembrada (hectáreas) con granos básicos y principales cultivos de agroexportación (café, algodón y caña de azúcar) según tamaño de la explotación. Censos Agropecuarios 1950, 1961 y 1971</t>
  </si>
  <si>
    <t>Años censales</t>
  </si>
  <si>
    <t>Cultivo</t>
  </si>
  <si>
    <t>Menores de 5 hectáreas</t>
  </si>
  <si>
    <t>Mayores a 100 hectáreas</t>
  </si>
  <si>
    <t>Maíz</t>
  </si>
  <si>
    <t>Frijol</t>
  </si>
  <si>
    <t xml:space="preserve">Arroz </t>
  </si>
  <si>
    <t>Maicillo</t>
  </si>
  <si>
    <t>Café</t>
  </si>
  <si>
    <t>Caña de azúcar</t>
  </si>
  <si>
    <t>Algodón</t>
  </si>
  <si>
    <t>Fuente: Censos agropecuarios de 1950, 1961 y 1971.</t>
  </si>
  <si>
    <t>Cuadro 9.3  EL SALVADOR
   SUPERFICIE DE LAS EXPLOTACIONES POR USO DE LA TIERRA, SEGÚN DEPARTAMENTOS Y MUNICIPIOS.</t>
  </si>
  <si>
    <t>PERÍODO DE MAYO DE 2006 A ABRIL DE 2007. CENSO 2007</t>
  </si>
  <si>
    <t>TOTAL
SUPERFICIE (Mz)</t>
  </si>
  <si>
    <t>TIERRA APTA PARA CULTIVO CULTIVO</t>
  </si>
  <si>
    <t>Arroz</t>
  </si>
  <si>
    <t>CAFÉ</t>
  </si>
  <si>
    <t>CAÑA DE AZÚCAR</t>
  </si>
  <si>
    <t>Fuente: Minec y MAG (2009).</t>
  </si>
  <si>
    <t>Nota: La participaciones o pesos del maíz, frijol, maicillo, arroz, café y caña de azúcar fueron calculados en base a la suma de estos componetes, sin considerar la variable "para cultivo"</t>
  </si>
  <si>
    <t xml:space="preserve">Cuadro 9.4 El Salvador: productores agropecuarios por tamaño de explotación en manzanas. </t>
  </si>
  <si>
    <t>Variación 2007 - 2015 (%)</t>
  </si>
  <si>
    <t>Variación 2007 - 2017 (%)</t>
  </si>
  <si>
    <t>Menos de 1</t>
  </si>
  <si>
    <t>1 a 2</t>
  </si>
  <si>
    <t>3 a 4</t>
  </si>
  <si>
    <t>5 a 10</t>
  </si>
  <si>
    <t>11 a 20</t>
  </si>
  <si>
    <t>Más de 20</t>
  </si>
  <si>
    <t>Total</t>
  </si>
  <si>
    <t>FUENTE: ELABORACIÓN PROPIA CON BASE EN CUADROS G04 MINISTERIO DE ECONOMIA, DIRECCION GENERAL DE ESTADISTICA Y CENSOS. ENCUESTA DE HOGARES DE PROPOSITOS MULTIPLES, VARIOS AÑOS.</t>
  </si>
  <si>
    <t>Cuadro 9.5 Producto Interno Bruto: Producción, Gasto e Ingreso. A Precios Corrientes</t>
  </si>
  <si>
    <t>En millones de dólares. De 2005 a 2018</t>
  </si>
  <si>
    <t>  1   ENFOQUE DE LA PRODUCCIÓN</t>
  </si>
  <si>
    <t>2012 (r)</t>
  </si>
  <si>
    <t>2013 (r)</t>
  </si>
  <si>
    <t>2016(p)</t>
  </si>
  <si>
    <t>2017(p)</t>
  </si>
  <si>
    <t>2018(e)</t>
  </si>
  <si>
    <t>    1.1   A. Agricultura, ganadería, silvicultura y pesca</t>
  </si>
  <si>
    <t>    1.2   B. Explotación de minas y canteras</t>
  </si>
  <si>
    <t>SECTOR PRIMARIO</t>
  </si>
  <si>
    <t>    1.3   C. Industrias manufactureras</t>
  </si>
  <si>
    <t>    1.4   D. Suministro de electricidad, gas, vapor y aire acondicionado</t>
  </si>
  <si>
    <t>    1.5   E. Suministro de agua, alcantarillados y gestión de desechos</t>
  </si>
  <si>
    <t>    1.6   F. Construcción</t>
  </si>
  <si>
    <t>SECTOR SECUNDARIO</t>
  </si>
  <si>
    <t>    1.7   G. Comercio, reparación de vehículos automotores y motocicletas</t>
  </si>
  <si>
    <t>    1.8   H. Transporte y almacenamiento</t>
  </si>
  <si>
    <t>    1.9   I. Actividades de alojamiento y de servicio de comidas</t>
  </si>
  <si>
    <t>    1.10   J. Información y comunicaciones</t>
  </si>
  <si>
    <t>    1.11   K. Actividades financieras y de seguros</t>
  </si>
  <si>
    <t>    1.12   L. Actividades inmobiliarias</t>
  </si>
  <si>
    <t>    1.13   M. Actividades profesionales, científicas y técnicas</t>
  </si>
  <si>
    <t>    1.14   N. Actividades de servicios administrativos y de apoyo</t>
  </si>
  <si>
    <t>    1.15   O. Administración pública y defensa, planes de seguridad social y de afiliación obligatoria</t>
  </si>
  <si>
    <t>    1.16   P. Enseñanza</t>
  </si>
  <si>
    <t>    1.17   Q. Actividades de atención de la salud humana y de asistencia social</t>
  </si>
  <si>
    <t>    1.18   R. Actividades Artísticas, de entretenimiento y recreativas</t>
  </si>
  <si>
    <t>    1.19   S. Otras actividades de servicios</t>
  </si>
  <si>
    <t>    1.20   T. Actividades de los hogares como empleadores 1/</t>
  </si>
  <si>
    <t>SECTOR TERCIARIO</t>
  </si>
  <si>
    <t>    1.21   VALOR AGREGADO BRUTO</t>
  </si>
  <si>
    <t>    1.21.1   Más</t>
  </si>
  <si>
    <t>    1.22   Impuestos netos de Subvenciones</t>
  </si>
  <si>
    <t>    1.23   PRODUCTO INTERNO BRUTO POR ENFOQUE DE LA PRODUCCIÓN</t>
  </si>
  <si>
    <t>CONCEPTOS</t>
  </si>
  <si>
    <t>Participación en PIB</t>
  </si>
  <si>
    <t>Fuente: Banco Central de Reserva de El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</si>
</sst>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_(* #,##0_);_(* \(#,##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</font>
    <font>
      <b/>
      <sz val="22"/>
      <color theme="0"/>
      <name val="Arial"/>
    </font>
    <font>
      <b/>
      <sz val="16"/>
      <name val="Arial"/>
    </font>
    <font>
      <b/>
      <sz val="16"/>
      <color theme="0"/>
      <name val="Arial"/>
    </font>
    <font>
      <b/>
      <sz val="12"/>
      <color theme="0"/>
      <name val="Arial"/>
    </font>
    <font>
      <b/>
      <sz val="11"/>
      <name val="Arial"/>
    </font>
    <font>
      <b/>
      <sz val="14"/>
      <color theme="0"/>
      <name val="Arial"/>
    </font>
    <font>
      <sz val="9"/>
      <name val="Arial"/>
    </font>
    <font>
      <b/>
      <sz val="11"/>
      <color theme="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0"/>
      <name val="Calibri"/>
      <family val="2"/>
      <scheme val="minor"/>
    </font>
    <font>
      <sz val="10"/>
      <color indexed="8"/>
      <name val="Calibri"/>
      <family val="2"/>
    </font>
    <font>
      <b/>
      <sz val="14"/>
      <color rgb="FF444444"/>
      <name val="Calibri"/>
      <family val="2"/>
      <charset val="1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 Light"/>
      <scheme val="major"/>
    </font>
    <font>
      <b/>
      <sz val="11"/>
      <name val="Calibri Light"/>
      <scheme val="major"/>
    </font>
    <font>
      <sz val="11"/>
      <color rgb="FF000000"/>
      <name val="Calibri Light"/>
      <scheme val="major"/>
    </font>
    <font>
      <sz val="10"/>
      <color rgb="FF000000"/>
      <name val="Calibri Light"/>
      <scheme val="major"/>
    </font>
    <font>
      <sz val="9"/>
      <color rgb="FF000000"/>
      <name val="Calibri Light"/>
      <scheme val="major"/>
    </font>
    <font>
      <b/>
      <sz val="11"/>
      <name val="Calibri"/>
      <scheme val="minor"/>
    </font>
    <font>
      <sz val="11"/>
      <name val="Calibri"/>
      <scheme val="minor"/>
    </font>
    <font>
      <b/>
      <sz val="12"/>
      <color rgb="FF444444"/>
      <name val="Calibri"/>
      <family val="2"/>
      <charset val="1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29C5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ashDotDot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 indent="1"/>
    </xf>
    <xf numFmtId="0" fontId="6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wrapText="1" indent="3"/>
    </xf>
    <xf numFmtId="164" fontId="9" fillId="6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 indent="1"/>
    </xf>
    <xf numFmtId="0" fontId="9" fillId="6" borderId="0" xfId="2" applyFont="1" applyFill="1" applyAlignment="1">
      <alignment horizontal="center" vertical="center" wrapText="1"/>
    </xf>
    <xf numFmtId="165" fontId="0" fillId="0" borderId="0" xfId="1" applyNumberFormat="1" applyFont="1" applyFill="1" applyBorder="1"/>
    <xf numFmtId="165" fontId="0" fillId="0" borderId="0" xfId="1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3" xfId="0" applyFont="1" applyFill="1" applyBorder="1"/>
    <xf numFmtId="0" fontId="12" fillId="8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Fill="1" applyBorder="1"/>
    <xf numFmtId="165" fontId="0" fillId="0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6" fillId="0" borderId="0" xfId="0" applyFont="1"/>
    <xf numFmtId="0" fontId="0" fillId="0" borderId="0" xfId="0" applyAlignment="1">
      <alignment horizontal="center"/>
    </xf>
    <xf numFmtId="0" fontId="12" fillId="8" borderId="2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0" fillId="3" borderId="0" xfId="0" applyFill="1"/>
    <xf numFmtId="0" fontId="19" fillId="0" borderId="0" xfId="0" applyFont="1"/>
    <xf numFmtId="0" fontId="12" fillId="8" borderId="2" xfId="0" applyFont="1" applyFill="1" applyBorder="1" applyAlignment="1">
      <alignment vertical="center" wrapText="1"/>
    </xf>
    <xf numFmtId="0" fontId="12" fillId="8" borderId="5" xfId="0" applyFont="1" applyFill="1" applyBorder="1" applyAlignment="1">
      <alignment vertical="center" wrapText="1"/>
    </xf>
    <xf numFmtId="0" fontId="12" fillId="8" borderId="6" xfId="0" applyFont="1" applyFill="1" applyBorder="1" applyAlignment="1">
      <alignment vertical="center" wrapText="1"/>
    </xf>
    <xf numFmtId="0" fontId="12" fillId="8" borderId="4" xfId="0" applyFont="1" applyFill="1" applyBorder="1" applyAlignment="1">
      <alignment vertical="center" wrapText="1"/>
    </xf>
    <xf numFmtId="0" fontId="12" fillId="8" borderId="0" xfId="0" applyFont="1" applyFill="1" applyAlignment="1">
      <alignment vertical="center" wrapText="1"/>
    </xf>
    <xf numFmtId="0" fontId="12" fillId="8" borderId="2" xfId="0" applyFont="1" applyFill="1" applyBorder="1" applyAlignment="1">
      <alignment vertical="center"/>
    </xf>
    <xf numFmtId="0" fontId="12" fillId="8" borderId="5" xfId="0" applyFont="1" applyFill="1" applyBorder="1" applyAlignment="1">
      <alignment vertical="center"/>
    </xf>
    <xf numFmtId="0" fontId="12" fillId="8" borderId="0" xfId="0" applyFont="1" applyFill="1" applyAlignment="1">
      <alignment vertical="center"/>
    </xf>
    <xf numFmtId="0" fontId="12" fillId="8" borderId="6" xfId="0" applyFont="1" applyFill="1" applyBorder="1" applyAlignment="1">
      <alignment vertical="center"/>
    </xf>
    <xf numFmtId="0" fontId="12" fillId="8" borderId="4" xfId="0" applyFont="1" applyFill="1" applyBorder="1" applyAlignment="1">
      <alignment vertical="center"/>
    </xf>
    <xf numFmtId="4" fontId="18" fillId="0" borderId="0" xfId="3" applyNumberFormat="1" applyFont="1" applyFill="1" applyBorder="1" applyAlignment="1">
      <alignment horizontal="center" wrapText="1"/>
    </xf>
    <xf numFmtId="10" fontId="1" fillId="0" borderId="0" xfId="4" applyNumberFormat="1" applyFont="1" applyFill="1" applyBorder="1" applyAlignment="1">
      <alignment horizontal="center"/>
    </xf>
    <xf numFmtId="0" fontId="17" fillId="8" borderId="11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4" fontId="21" fillId="0" borderId="0" xfId="3" applyNumberFormat="1" applyFont="1" applyFill="1" applyBorder="1" applyAlignment="1"/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4" fontId="23" fillId="0" borderId="0" xfId="3" applyNumberFormat="1" applyFont="1" applyFill="1" applyBorder="1" applyAlignment="1"/>
    <xf numFmtId="0" fontId="22" fillId="0" borderId="10" xfId="0" applyFont="1" applyBorder="1" applyAlignment="1">
      <alignment horizontal="center" vertical="center" wrapText="1"/>
    </xf>
    <xf numFmtId="4" fontId="23" fillId="0" borderId="10" xfId="3" applyNumberFormat="1" applyFont="1" applyFill="1" applyBorder="1" applyAlignment="1"/>
    <xf numFmtId="0" fontId="22" fillId="0" borderId="1" xfId="0" applyFont="1" applyBorder="1" applyAlignment="1">
      <alignment horizontal="center" vertical="center" wrapText="1"/>
    </xf>
    <xf numFmtId="4" fontId="23" fillId="0" borderId="1" xfId="3" applyNumberFormat="1" applyFont="1" applyFill="1" applyBorder="1" applyAlignment="1"/>
    <xf numFmtId="0" fontId="20" fillId="0" borderId="8" xfId="0" applyFont="1" applyBorder="1" applyAlignment="1">
      <alignment horizontal="center" vertical="center"/>
    </xf>
    <xf numFmtId="2" fontId="20" fillId="0" borderId="9" xfId="4" applyNumberFormat="1" applyFont="1" applyFill="1" applyBorder="1" applyAlignment="1">
      <alignment horizontal="center" vertical="center"/>
    </xf>
    <xf numFmtId="10" fontId="20" fillId="0" borderId="9" xfId="4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0" fillId="0" borderId="0" xfId="4" applyNumberFormat="1" applyFont="1" applyFill="1" applyBorder="1" applyAlignment="1">
      <alignment horizontal="center" vertical="center"/>
    </xf>
    <xf numFmtId="10" fontId="20" fillId="0" borderId="0" xfId="4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2" fontId="24" fillId="0" borderId="0" xfId="3" applyNumberFormat="1" applyFont="1" applyFill="1" applyBorder="1" applyAlignment="1">
      <alignment horizontal="center" vertical="center"/>
    </xf>
    <xf numFmtId="10" fontId="22" fillId="0" borderId="0" xfId="4" applyNumberFormat="1" applyFont="1" applyFill="1" applyBorder="1" applyAlignment="1">
      <alignment horizontal="center" vertical="center"/>
    </xf>
    <xf numFmtId="2" fontId="20" fillId="0" borderId="0" xfId="4" applyNumberFormat="1" applyFont="1" applyBorder="1" applyAlignment="1">
      <alignment horizontal="center" vertical="center"/>
    </xf>
    <xf numFmtId="10" fontId="20" fillId="0" borderId="0" xfId="4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10" fontId="22" fillId="0" borderId="1" xfId="4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66" fontId="20" fillId="0" borderId="0" xfId="3" applyNumberFormat="1" applyFont="1" applyBorder="1" applyAlignment="1">
      <alignment vertical="center"/>
    </xf>
    <xf numFmtId="4" fontId="21" fillId="0" borderId="0" xfId="3" applyNumberFormat="1" applyFont="1" applyBorder="1" applyAlignment="1"/>
    <xf numFmtId="0" fontId="20" fillId="0" borderId="0" xfId="0" applyFont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166" fontId="24" fillId="3" borderId="0" xfId="3" applyNumberFormat="1" applyFont="1" applyFill="1" applyBorder="1" applyAlignment="1">
      <alignment vertical="center"/>
    </xf>
    <xf numFmtId="4" fontId="23" fillId="3" borderId="0" xfId="3" applyNumberFormat="1" applyFont="1" applyFill="1" applyBorder="1" applyAlignment="1"/>
    <xf numFmtId="0" fontId="22" fillId="3" borderId="7" xfId="0" applyFont="1" applyFill="1" applyBorder="1" applyAlignment="1">
      <alignment horizontal="center" vertical="center"/>
    </xf>
    <xf numFmtId="166" fontId="24" fillId="3" borderId="7" xfId="0" applyNumberFormat="1" applyFont="1" applyFill="1" applyBorder="1" applyAlignment="1">
      <alignment vertical="center"/>
    </xf>
    <xf numFmtId="4" fontId="23" fillId="3" borderId="7" xfId="3" applyNumberFormat="1" applyFont="1" applyFill="1" applyBorder="1" applyAlignment="1"/>
    <xf numFmtId="0" fontId="12" fillId="0" borderId="1" xfId="0" applyFont="1" applyBorder="1"/>
    <xf numFmtId="4" fontId="18" fillId="0" borderId="1" xfId="3" applyNumberFormat="1" applyFont="1" applyFill="1" applyBorder="1" applyAlignment="1">
      <alignment horizontal="center" wrapText="1"/>
    </xf>
    <xf numFmtId="10" fontId="1" fillId="0" borderId="1" xfId="4" applyNumberFormat="1" applyFont="1" applyFill="1" applyBorder="1" applyAlignment="1">
      <alignment horizontal="center"/>
    </xf>
    <xf numFmtId="0" fontId="12" fillId="0" borderId="0" xfId="0" applyFont="1"/>
    <xf numFmtId="0" fontId="25" fillId="0" borderId="0" xfId="0" applyFont="1"/>
    <xf numFmtId="4" fontId="26" fillId="0" borderId="0" xfId="0" applyNumberFormat="1" applyFont="1"/>
    <xf numFmtId="4" fontId="27" fillId="0" borderId="0" xfId="0" applyNumberFormat="1" applyFont="1"/>
    <xf numFmtId="10" fontId="26" fillId="0" borderId="0" xfId="4" applyNumberFormat="1" applyFont="1" applyFill="1" applyBorder="1" applyAlignment="1"/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  <xf numFmtId="0" fontId="27" fillId="8" borderId="11" xfId="0" applyFont="1" applyFill="1" applyBorder="1" applyAlignment="1">
      <alignment horizontal="left" wrapText="1"/>
    </xf>
    <xf numFmtId="0" fontId="27" fillId="8" borderId="12" xfId="0" applyFont="1" applyFill="1" applyBorder="1"/>
    <xf numFmtId="0" fontId="28" fillId="0" borderId="0" xfId="0" applyFont="1"/>
    <xf numFmtId="0" fontId="26" fillId="0" borderId="1" xfId="0" applyFont="1" applyBorder="1" applyAlignment="1">
      <alignment horizontal="left" wrapText="1"/>
    </xf>
    <xf numFmtId="10" fontId="26" fillId="0" borderId="1" xfId="4" applyNumberFormat="1" applyFont="1" applyFill="1" applyBorder="1" applyAlignment="1"/>
    <xf numFmtId="3" fontId="32" fillId="0" borderId="0" xfId="5" applyNumberFormat="1" applyFont="1" applyAlignment="1">
      <alignment horizontal="center" vertical="center" wrapText="1"/>
    </xf>
    <xf numFmtId="10" fontId="33" fillId="0" borderId="0" xfId="6" applyNumberFormat="1" applyFont="1" applyBorder="1" applyAlignment="1">
      <alignment horizontal="center" vertical="center" wrapText="1"/>
    </xf>
    <xf numFmtId="10" fontId="34" fillId="0" borderId="0" xfId="6" applyNumberFormat="1" applyFont="1" applyBorder="1" applyAlignment="1">
      <alignment horizontal="center" vertical="center" wrapText="1"/>
    </xf>
    <xf numFmtId="0" fontId="27" fillId="8" borderId="11" xfId="0" applyFont="1" applyFill="1" applyBorder="1" applyAlignment="1">
      <alignment horizontal="center" vertical="center" wrapText="1"/>
    </xf>
    <xf numFmtId="0" fontId="27" fillId="8" borderId="12" xfId="0" applyFont="1" applyFill="1" applyBorder="1" applyAlignment="1">
      <alignment horizontal="center" vertical="center" wrapText="1"/>
    </xf>
    <xf numFmtId="3" fontId="32" fillId="0" borderId="1" xfId="5" applyNumberFormat="1" applyFont="1" applyBorder="1" applyAlignment="1">
      <alignment horizontal="center" vertical="center"/>
    </xf>
    <xf numFmtId="10" fontId="32" fillId="0" borderId="1" xfId="6" applyNumberFormat="1" applyFont="1" applyBorder="1" applyAlignment="1">
      <alignment horizontal="center" vertical="center"/>
    </xf>
    <xf numFmtId="0" fontId="30" fillId="0" borderId="1" xfId="5" applyFont="1" applyBorder="1" applyAlignment="1">
      <alignment horizontal="left" vertical="top"/>
    </xf>
    <xf numFmtId="0" fontId="37" fillId="0" borderId="0" xfId="0" applyFont="1"/>
    <xf numFmtId="0" fontId="27" fillId="8" borderId="13" xfId="0" applyFont="1" applyFill="1" applyBorder="1" applyAlignment="1">
      <alignment wrapText="1"/>
    </xf>
    <xf numFmtId="0" fontId="27" fillId="8" borderId="14" xfId="0" applyFont="1" applyFill="1" applyBorder="1" applyAlignment="1">
      <alignment wrapText="1"/>
    </xf>
    <xf numFmtId="0" fontId="35" fillId="8" borderId="14" xfId="0" applyFont="1" applyFill="1" applyBorder="1" applyAlignment="1">
      <alignment wrapText="1"/>
    </xf>
    <xf numFmtId="4" fontId="26" fillId="0" borderId="0" xfId="0" applyNumberFormat="1" applyFont="1" applyAlignment="1">
      <alignment wrapText="1"/>
    </xf>
    <xf numFmtId="4" fontId="36" fillId="0" borderId="0" xfId="0" applyNumberFormat="1" applyFont="1" applyAlignment="1">
      <alignment wrapText="1"/>
    </xf>
    <xf numFmtId="9" fontId="0" fillId="0" borderId="0" xfId="0" applyNumberFormat="1"/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10" fontId="26" fillId="0" borderId="0" xfId="0" applyNumberFormat="1" applyFont="1" applyAlignment="1">
      <alignment vertical="center"/>
    </xf>
    <xf numFmtId="0" fontId="26" fillId="0" borderId="1" xfId="0" applyFont="1" applyBorder="1" applyAlignment="1">
      <alignment vertical="center"/>
    </xf>
    <xf numFmtId="4" fontId="26" fillId="0" borderId="1" xfId="0" applyNumberFormat="1" applyFont="1" applyBorder="1" applyAlignment="1">
      <alignment vertical="center"/>
    </xf>
    <xf numFmtId="10" fontId="26" fillId="0" borderId="1" xfId="0" applyNumberFormat="1" applyFont="1" applyBorder="1" applyAlignment="1">
      <alignment vertical="center"/>
    </xf>
    <xf numFmtId="0" fontId="27" fillId="8" borderId="11" xfId="0" applyFont="1" applyFill="1" applyBorder="1" applyAlignment="1">
      <alignment vertical="center" wrapText="1"/>
    </xf>
    <xf numFmtId="0" fontId="27" fillId="8" borderId="12" xfId="0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0" fontId="13" fillId="0" borderId="0" xfId="0" applyFont="1" applyAlignment="1">
      <alignment wrapText="1"/>
    </xf>
    <xf numFmtId="0" fontId="2" fillId="7" borderId="0" xfId="2" applyFill="1" applyAlignment="1">
      <alignment horizontal="center" vertical="center"/>
    </xf>
    <xf numFmtId="0" fontId="8" fillId="5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horizontal="left" vertical="center" wrapText="1" indent="1"/>
    </xf>
    <xf numFmtId="0" fontId="38" fillId="7" borderId="0" xfId="0" applyFont="1" applyFill="1" applyAlignment="1">
      <alignment horizontal="left" vertical="center" wrapText="1" indent="1"/>
    </xf>
    <xf numFmtId="0" fontId="12" fillId="8" borderId="3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31" fillId="0" borderId="0" xfId="5" applyFont="1" applyAlignment="1">
      <alignment horizontal="center" vertical="center" wrapText="1"/>
    </xf>
    <xf numFmtId="10" fontId="32" fillId="0" borderId="0" xfId="6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</cellXfs>
  <cellStyles count="7">
    <cellStyle name="Comma" xfId="3" builtinId="3"/>
    <cellStyle name="Currency" xfId="1" builtinId="4"/>
    <cellStyle name="Hipervínculo" xfId="2" xr:uid="{00000000-0005-0000-0000-000000000000}"/>
    <cellStyle name="Normal" xfId="0" builtinId="0"/>
    <cellStyle name="Normal 3" xfId="5" xr:uid="{00000000-0005-0000-0000-000004000000}"/>
    <cellStyle name="Percent" xfId="4" builtinId="5"/>
    <cellStyle name="Porcentaje 2" xfId="6" xr:uid="{00000000-0005-0000-0000-000006000000}"/>
  </cellStyles>
  <dxfs count="0"/>
  <tableStyles count="0" defaultTableStyle="TableStyleMedium2" defaultPivotStyle="PivotStyleMedium9"/>
  <colors>
    <mruColors>
      <color rgb="FF29C5D1"/>
      <color rgb="FF40A68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85725</xdr:rowOff>
    </xdr:from>
    <xdr:to>
      <xdr:col>9</xdr:col>
      <xdr:colOff>76200</xdr:colOff>
      <xdr:row>19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AF87CA-F57A-05D9-DACE-EA0F520B2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23850"/>
          <a:ext cx="5495925" cy="347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9</xdr:col>
      <xdr:colOff>161925</xdr:colOff>
      <xdr:row>20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9E58EA-5FC2-D31F-1050-33431E18B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5648325" cy="3543300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400050</xdr:colOff>
      <xdr:row>1</xdr:row>
      <xdr:rowOff>142875</xdr:rowOff>
    </xdr:from>
    <xdr:to>
      <xdr:col>18</xdr:col>
      <xdr:colOff>323850</xdr:colOff>
      <xdr:row>20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8E7850-7E72-3654-A76B-358C202A6221}"/>
            </a:ext>
            <a:ext uri="{147F2762-F138-4A5C-976F-8EAC2B608ADB}">
              <a16:predDERef xmlns:a16="http://schemas.microsoft.com/office/drawing/2014/main" pred="{759E58EA-5FC2-D31F-1050-33431E18B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6450" y="381000"/>
          <a:ext cx="5410200" cy="3600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152400</xdr:rowOff>
    </xdr:from>
    <xdr:to>
      <xdr:col>8</xdr:col>
      <xdr:colOff>247650</xdr:colOff>
      <xdr:row>18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D50B41-1852-5588-A5BC-15BD56994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90525"/>
          <a:ext cx="5038725" cy="3238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9525</xdr:rowOff>
    </xdr:from>
    <xdr:to>
      <xdr:col>8</xdr:col>
      <xdr:colOff>371475</xdr:colOff>
      <xdr:row>17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E5ACCA-D0E6-BD07-7ECA-E65CB1690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90525"/>
          <a:ext cx="5181600" cy="288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Q66"/>
  <sheetViews>
    <sheetView tabSelected="1" workbookViewId="0">
      <selection activeCell="Q11" sqref="Q11"/>
    </sheetView>
  </sheetViews>
  <sheetFormatPr defaultColWidth="9.140625" defaultRowHeight="14.1" outlineLevelRow="1"/>
  <cols>
    <col min="1" max="1" width="7.5703125" style="1" customWidth="1"/>
    <col min="2" max="2" width="10.5703125" style="1" customWidth="1"/>
    <col min="3" max="3" width="10.85546875" style="2" bestFit="1" customWidth="1"/>
    <col min="4" max="9" width="10.85546875" style="1" bestFit="1" customWidth="1"/>
    <col min="10" max="10" width="10.5703125" style="2" customWidth="1"/>
    <col min="11" max="15" width="10.85546875" style="1" bestFit="1" customWidth="1"/>
    <col min="16" max="16" width="7.5703125" style="1" customWidth="1"/>
    <col min="17" max="16384" width="9.140625" style="1"/>
  </cols>
  <sheetData>
    <row r="1" spans="1:17" ht="14.2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3"/>
    </row>
    <row r="2" spans="1:17" ht="14.2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3"/>
    </row>
    <row r="3" spans="1:17" ht="14.2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3"/>
    </row>
    <row r="4" spans="1:17" ht="14.25" customHeight="1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3"/>
    </row>
    <row r="5" spans="1:17" ht="14.25" customHeight="1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3"/>
    </row>
    <row r="6" spans="1:17" ht="14.25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3"/>
    </row>
    <row r="7" spans="1:17" ht="14.25" customHeight="1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3"/>
    </row>
    <row r="8" spans="1:17" ht="14.25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3"/>
    </row>
    <row r="9" spans="1:17">
      <c r="A9" s="3"/>
      <c r="B9" s="3"/>
      <c r="C9" s="4"/>
      <c r="D9" s="3"/>
      <c r="E9" s="3"/>
      <c r="F9" s="3"/>
      <c r="G9" s="3"/>
      <c r="H9" s="3"/>
      <c r="I9" s="3"/>
      <c r="J9" s="4"/>
      <c r="K9" s="3"/>
      <c r="L9" s="3"/>
      <c r="M9" s="3"/>
      <c r="N9" s="3"/>
      <c r="O9" s="3"/>
      <c r="P9" s="3"/>
      <c r="Q9" s="3"/>
    </row>
    <row r="10" spans="1:17" ht="20.100000000000001">
      <c r="A10" s="3"/>
      <c r="B10" s="133" t="s">
        <v>1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3"/>
      <c r="Q10" s="3"/>
    </row>
    <row r="11" spans="1:17" ht="14.25">
      <c r="A11" s="3"/>
      <c r="B11" s="134" t="s">
        <v>2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3"/>
      <c r="Q11" s="3"/>
    </row>
    <row r="12" spans="1:17" ht="27.75" customHeight="1">
      <c r="A12" s="3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3"/>
      <c r="Q12" s="3"/>
    </row>
    <row r="13" spans="1:17">
      <c r="A13" s="3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3"/>
      <c r="Q13" s="3"/>
    </row>
    <row r="14" spans="1:17">
      <c r="A14" s="3"/>
      <c r="B14" s="3"/>
      <c r="C14" s="4"/>
      <c r="D14" s="3"/>
      <c r="E14" s="3"/>
      <c r="F14" s="3"/>
      <c r="G14" s="3"/>
      <c r="H14" s="3"/>
      <c r="I14" s="3"/>
      <c r="J14" s="4"/>
      <c r="K14" s="3"/>
      <c r="L14" s="3"/>
      <c r="M14" s="3"/>
      <c r="N14" s="3"/>
      <c r="O14" s="3"/>
      <c r="P14" s="3"/>
      <c r="Q14" s="3"/>
    </row>
    <row r="15" spans="1:17" ht="38.25" customHeight="1">
      <c r="A15" s="3"/>
      <c r="B15" s="6">
        <v>1</v>
      </c>
      <c r="C15" s="135" t="s">
        <v>3</v>
      </c>
      <c r="D15" s="135"/>
      <c r="E15" s="135"/>
      <c r="F15" s="135"/>
      <c r="G15" s="135"/>
      <c r="H15" s="3"/>
      <c r="I15" s="3"/>
      <c r="J15" s="6">
        <v>2</v>
      </c>
      <c r="K15" s="135" t="s">
        <v>4</v>
      </c>
      <c r="L15" s="135"/>
      <c r="M15" s="135"/>
      <c r="N15" s="135"/>
      <c r="O15" s="135"/>
      <c r="P15" s="3"/>
      <c r="Q15" s="3"/>
    </row>
    <row r="16" spans="1:17" ht="20.25" customHeight="1">
      <c r="A16" s="3"/>
      <c r="B16" s="7"/>
      <c r="C16" s="5"/>
      <c r="D16" s="5"/>
      <c r="E16" s="5"/>
      <c r="F16" s="5"/>
      <c r="G16" s="8"/>
      <c r="H16" s="3"/>
      <c r="I16" s="7"/>
      <c r="J16" s="9"/>
      <c r="K16" s="5"/>
      <c r="L16" s="5"/>
      <c r="M16" s="5"/>
      <c r="N16" s="3"/>
      <c r="O16" s="3"/>
      <c r="P16" s="3"/>
      <c r="Q16" s="3"/>
    </row>
    <row r="17" spans="1:17" ht="20.25" customHeight="1">
      <c r="A17" s="3"/>
      <c r="B17" s="131" t="s">
        <v>5</v>
      </c>
      <c r="C17" s="131"/>
      <c r="D17" s="131"/>
      <c r="E17" s="131"/>
      <c r="F17" s="131"/>
      <c r="G17" s="131"/>
      <c r="H17" s="3"/>
      <c r="I17" s="7"/>
      <c r="J17" s="131" t="s">
        <v>5</v>
      </c>
      <c r="K17" s="131"/>
      <c r="L17" s="131"/>
      <c r="M17" s="131"/>
      <c r="N17" s="131"/>
      <c r="O17" s="131"/>
      <c r="P17" s="3"/>
      <c r="Q17" s="3"/>
    </row>
    <row r="18" spans="1:17" ht="20.25" customHeight="1" outlineLevel="1">
      <c r="A18" s="3"/>
      <c r="B18" s="3"/>
      <c r="C18" s="4"/>
      <c r="D18" s="3"/>
      <c r="E18" s="3"/>
      <c r="F18" s="3"/>
      <c r="G18" s="3"/>
      <c r="H18" s="3"/>
      <c r="I18" s="7"/>
      <c r="J18" s="4"/>
      <c r="K18" s="3"/>
      <c r="L18" s="3"/>
      <c r="M18" s="3"/>
      <c r="N18" s="3"/>
      <c r="O18" s="3"/>
      <c r="P18" s="3"/>
      <c r="Q18" s="3"/>
    </row>
    <row r="19" spans="1:17" ht="20.25" customHeight="1" outlineLevel="1">
      <c r="A19" s="3"/>
      <c r="B19" s="15">
        <v>1.1000000000000001</v>
      </c>
      <c r="C19" s="136" t="s">
        <v>6</v>
      </c>
      <c r="D19" s="136"/>
      <c r="E19" s="136"/>
      <c r="F19" s="136"/>
      <c r="G19" s="136"/>
      <c r="H19" s="3"/>
      <c r="I19" s="7"/>
      <c r="J19" s="15">
        <v>2.1</v>
      </c>
      <c r="K19" s="136" t="s">
        <v>7</v>
      </c>
      <c r="L19" s="136"/>
      <c r="M19" s="136"/>
      <c r="N19" s="136"/>
      <c r="O19" s="136"/>
      <c r="P19" s="3"/>
      <c r="Q19" s="3"/>
    </row>
    <row r="20" spans="1:17" ht="20.25" customHeight="1" outlineLevel="1">
      <c r="A20" s="3"/>
      <c r="B20" s="9"/>
      <c r="C20" s="5"/>
      <c r="D20" s="5"/>
      <c r="E20" s="5"/>
      <c r="F20" s="5"/>
      <c r="G20" s="10"/>
      <c r="H20" s="3"/>
      <c r="I20" s="7"/>
      <c r="J20" s="9"/>
      <c r="K20" s="11"/>
      <c r="L20" s="11"/>
      <c r="M20" s="11"/>
      <c r="N20" s="11"/>
      <c r="O20" s="10"/>
      <c r="P20" s="3"/>
      <c r="Q20" s="3"/>
    </row>
    <row r="21" spans="1:17" ht="20.25" customHeight="1" outlineLevel="1">
      <c r="A21" s="3"/>
      <c r="B21" s="15">
        <v>1.2</v>
      </c>
      <c r="C21" s="136" t="s">
        <v>8</v>
      </c>
      <c r="D21" s="136"/>
      <c r="E21" s="136"/>
      <c r="F21" s="136"/>
      <c r="G21" s="136"/>
      <c r="H21" s="3"/>
      <c r="I21" s="7"/>
      <c r="J21" s="15">
        <v>2.2000000000000002</v>
      </c>
      <c r="K21" s="136" t="s">
        <v>9</v>
      </c>
      <c r="L21" s="136"/>
      <c r="M21" s="136"/>
      <c r="N21" s="136"/>
      <c r="O21" s="136"/>
      <c r="P21" s="3"/>
      <c r="Q21" s="3"/>
    </row>
    <row r="22" spans="1:17" ht="22.5" customHeight="1" outlineLevel="1">
      <c r="A22" s="3"/>
      <c r="B22" s="9"/>
      <c r="C22" s="5"/>
      <c r="D22" s="5"/>
      <c r="E22" s="5"/>
      <c r="F22" s="5"/>
      <c r="G22" s="10"/>
      <c r="H22" s="3"/>
      <c r="I22" s="7"/>
      <c r="J22" s="9"/>
      <c r="K22" s="11"/>
      <c r="L22" s="11"/>
      <c r="M22" s="11"/>
      <c r="N22" s="11"/>
      <c r="O22" s="10"/>
      <c r="P22" s="3"/>
      <c r="Q22" s="3"/>
    </row>
    <row r="23" spans="1:17" ht="22.5" customHeight="1" outlineLevel="1">
      <c r="A23" s="3"/>
      <c r="B23" s="9"/>
      <c r="C23" s="5"/>
      <c r="D23" s="5"/>
      <c r="E23" s="5"/>
      <c r="F23" s="5"/>
      <c r="G23" s="10"/>
      <c r="H23" s="3"/>
      <c r="I23" s="7"/>
      <c r="J23" s="15">
        <v>2.2999999999999998</v>
      </c>
      <c r="K23" s="136" t="s">
        <v>10</v>
      </c>
      <c r="L23" s="136"/>
      <c r="M23" s="136"/>
      <c r="N23" s="136"/>
      <c r="O23" s="136"/>
      <c r="P23" s="3"/>
      <c r="Q23" s="3"/>
    </row>
    <row r="24" spans="1:17" ht="22.5" customHeight="1" outlineLevel="1">
      <c r="A24" s="3"/>
      <c r="B24" s="9"/>
      <c r="C24" s="5"/>
      <c r="D24" s="5"/>
      <c r="E24" s="5"/>
      <c r="F24" s="5"/>
      <c r="G24" s="10"/>
      <c r="H24" s="3"/>
      <c r="I24" s="7"/>
      <c r="J24" s="9"/>
      <c r="K24" s="11"/>
      <c r="L24" s="11"/>
      <c r="M24" s="11"/>
      <c r="N24" s="11"/>
      <c r="O24" s="10"/>
      <c r="P24" s="3"/>
      <c r="Q24" s="3"/>
    </row>
    <row r="25" spans="1:17" ht="12" customHeight="1">
      <c r="A25" s="3"/>
      <c r="B25" s="3"/>
      <c r="C25" s="4"/>
      <c r="D25" s="3"/>
      <c r="E25" s="3"/>
      <c r="F25" s="3"/>
      <c r="G25" s="3"/>
      <c r="H25" s="3"/>
      <c r="I25" s="3"/>
      <c r="J25" s="4"/>
      <c r="K25" s="3"/>
      <c r="L25" s="3"/>
      <c r="M25" s="3"/>
      <c r="N25" s="3"/>
      <c r="O25" s="3"/>
      <c r="P25" s="3"/>
      <c r="Q25" s="3"/>
    </row>
    <row r="26" spans="1:17" ht="24.95" customHeight="1">
      <c r="A26" s="3"/>
      <c r="B26" s="131" t="s">
        <v>11</v>
      </c>
      <c r="C26" s="131"/>
      <c r="D26" s="131"/>
      <c r="E26" s="131"/>
      <c r="F26" s="131"/>
      <c r="G26" s="131"/>
      <c r="H26" s="3"/>
      <c r="I26" s="3"/>
      <c r="J26" s="131" t="s">
        <v>11</v>
      </c>
      <c r="K26" s="131"/>
      <c r="L26" s="131"/>
      <c r="M26" s="131"/>
      <c r="N26" s="131"/>
      <c r="O26" s="131"/>
      <c r="P26" s="3"/>
      <c r="Q26" s="3"/>
    </row>
    <row r="27" spans="1:17" ht="14.25" customHeight="1" outlineLevel="1">
      <c r="A27" s="3"/>
      <c r="B27" s="3"/>
      <c r="C27" s="4"/>
      <c r="D27" s="3"/>
      <c r="E27" s="3"/>
      <c r="F27" s="3"/>
      <c r="G27" s="3"/>
      <c r="H27" s="3"/>
      <c r="I27" s="3"/>
      <c r="J27" s="9"/>
      <c r="K27" s="11"/>
      <c r="L27" s="11"/>
      <c r="M27" s="11"/>
      <c r="N27" s="11"/>
      <c r="O27" s="10"/>
      <c r="P27" s="3"/>
      <c r="Q27" s="3"/>
    </row>
    <row r="28" spans="1:17" ht="31.5" customHeight="1" outlineLevel="1">
      <c r="A28" s="3"/>
      <c r="B28" s="15">
        <v>1.1000000000000001</v>
      </c>
      <c r="C28" s="136" t="s">
        <v>12</v>
      </c>
      <c r="D28" s="136"/>
      <c r="E28" s="136"/>
      <c r="F28" s="136"/>
      <c r="G28" s="136"/>
      <c r="H28" s="3"/>
      <c r="I28" s="3"/>
      <c r="J28" s="15">
        <v>2.1</v>
      </c>
      <c r="K28" s="136" t="s">
        <v>13</v>
      </c>
      <c r="L28" s="136"/>
      <c r="M28" s="136"/>
      <c r="N28" s="136"/>
      <c r="O28" s="136"/>
      <c r="P28" s="3"/>
      <c r="Q28" s="3"/>
    </row>
    <row r="29" spans="1:17" ht="14.25" customHeight="1" outlineLevel="1">
      <c r="A29" s="3"/>
      <c r="B29" s="9"/>
      <c r="C29" s="5"/>
      <c r="D29" s="5"/>
      <c r="E29" s="5"/>
      <c r="F29" s="5"/>
      <c r="G29" s="10"/>
      <c r="H29" s="3"/>
      <c r="I29" s="3"/>
      <c r="J29" s="9"/>
      <c r="K29" s="11"/>
      <c r="L29" s="11"/>
      <c r="M29" s="11"/>
      <c r="N29" s="11"/>
      <c r="O29" s="10"/>
      <c r="P29" s="3"/>
      <c r="Q29" s="3"/>
    </row>
    <row r="30" spans="1:17" ht="30.75" customHeight="1" outlineLevel="1">
      <c r="A30" s="3"/>
      <c r="B30" s="15">
        <v>1.3</v>
      </c>
      <c r="C30" s="136" t="s">
        <v>14</v>
      </c>
      <c r="D30" s="136"/>
      <c r="E30" s="136"/>
      <c r="F30" s="136"/>
      <c r="G30" s="136"/>
      <c r="H30" s="3"/>
      <c r="I30" s="3"/>
      <c r="J30" s="15">
        <v>2.2000000000000002</v>
      </c>
      <c r="K30" s="136" t="s">
        <v>15</v>
      </c>
      <c r="L30" s="136"/>
      <c r="M30" s="136"/>
      <c r="N30" s="136"/>
      <c r="O30" s="136"/>
      <c r="P30" s="3"/>
      <c r="Q30" s="3"/>
    </row>
    <row r="31" spans="1:17" ht="14.25" customHeight="1" outlineLevel="1">
      <c r="A31" s="3"/>
      <c r="B31" s="9"/>
      <c r="C31" s="5"/>
      <c r="D31" s="5"/>
      <c r="E31" s="5"/>
      <c r="F31" s="5"/>
      <c r="G31" s="10"/>
      <c r="H31" s="3"/>
      <c r="I31" s="3"/>
      <c r="J31" s="9"/>
      <c r="K31" s="11"/>
      <c r="L31" s="11"/>
      <c r="M31" s="11"/>
      <c r="N31" s="11"/>
      <c r="O31" s="10"/>
      <c r="P31" s="3"/>
      <c r="Q31" s="3"/>
    </row>
    <row r="32" spans="1:17" ht="12" customHeight="1">
      <c r="A32" s="3"/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4.95" customHeight="1">
      <c r="A33" s="3"/>
      <c r="B33" s="131" t="s">
        <v>16</v>
      </c>
      <c r="C33" s="131"/>
      <c r="D33" s="131"/>
      <c r="E33" s="131"/>
      <c r="F33" s="131"/>
      <c r="G33" s="131"/>
      <c r="H33" s="3"/>
      <c r="I33" s="3"/>
      <c r="J33" s="131" t="s">
        <v>16</v>
      </c>
      <c r="K33" s="131"/>
      <c r="L33" s="131"/>
      <c r="M33" s="131"/>
      <c r="N33" s="131"/>
      <c r="O33" s="131"/>
      <c r="P33" s="3"/>
      <c r="Q33" s="3"/>
    </row>
    <row r="34" spans="1:17" ht="14.25" customHeight="1" outlineLevel="1">
      <c r="A34" s="3"/>
      <c r="B34" s="3"/>
      <c r="C34" s="4"/>
      <c r="D34" s="3"/>
      <c r="E34" s="3"/>
      <c r="F34" s="3"/>
      <c r="G34" s="3"/>
      <c r="H34" s="3"/>
      <c r="I34" s="3"/>
      <c r="J34" s="9"/>
      <c r="K34" s="11"/>
      <c r="L34" s="11"/>
      <c r="M34" s="11"/>
      <c r="N34" s="11"/>
      <c r="O34" s="10"/>
      <c r="P34" s="3"/>
      <c r="Q34" s="3"/>
    </row>
    <row r="35" spans="1:17" ht="36.75" customHeight="1" outlineLevel="1">
      <c r="A35" s="3"/>
      <c r="B35" s="3"/>
      <c r="C35" s="4"/>
      <c r="D35" s="3"/>
      <c r="E35" s="3"/>
      <c r="F35" s="3"/>
      <c r="G35" s="3"/>
      <c r="H35" s="3"/>
      <c r="I35" s="3"/>
      <c r="J35" s="15">
        <v>2.1</v>
      </c>
      <c r="K35" s="136" t="s">
        <v>17</v>
      </c>
      <c r="L35" s="136"/>
      <c r="M35" s="136"/>
      <c r="N35" s="136"/>
      <c r="O35" s="136"/>
      <c r="P35" s="3"/>
      <c r="Q35" s="3"/>
    </row>
    <row r="36" spans="1:17" ht="18.75" hidden="1" customHeight="1" outlineLevel="1">
      <c r="A36" s="3"/>
      <c r="B36" s="3"/>
      <c r="C36" s="4"/>
      <c r="D36" s="3"/>
      <c r="E36" s="3"/>
      <c r="F36" s="3"/>
      <c r="G36" s="3"/>
      <c r="H36" s="3"/>
      <c r="I36" s="3"/>
      <c r="J36" s="9"/>
      <c r="K36" s="11"/>
      <c r="L36" s="11"/>
      <c r="M36" s="11"/>
      <c r="N36" s="11"/>
      <c r="O36" s="10"/>
      <c r="P36" s="3"/>
      <c r="Q36" s="3"/>
    </row>
    <row r="37" spans="1:17" ht="12" customHeight="1">
      <c r="A37" s="3"/>
      <c r="B37" s="3"/>
      <c r="C37" s="4"/>
      <c r="D37" s="3"/>
      <c r="E37" s="3"/>
      <c r="F37" s="3"/>
      <c r="G37" s="3"/>
      <c r="H37" s="3"/>
      <c r="I37" s="3"/>
      <c r="J37" s="4"/>
      <c r="K37" s="3"/>
      <c r="L37" s="3"/>
      <c r="M37" s="3"/>
      <c r="N37" s="3"/>
      <c r="O37" s="3"/>
      <c r="P37" s="3"/>
      <c r="Q37" s="3"/>
    </row>
    <row r="38" spans="1:17" ht="63" customHeight="1">
      <c r="A38" s="3"/>
      <c r="B38" s="6">
        <v>3</v>
      </c>
      <c r="C38" s="135" t="s">
        <v>18</v>
      </c>
      <c r="D38" s="135"/>
      <c r="E38" s="135"/>
      <c r="F38" s="135"/>
      <c r="G38" s="135"/>
      <c r="H38" s="8"/>
      <c r="I38" s="3"/>
      <c r="J38" s="6">
        <v>4</v>
      </c>
      <c r="K38" s="135" t="s">
        <v>19</v>
      </c>
      <c r="L38" s="135"/>
      <c r="M38" s="135"/>
      <c r="N38" s="135"/>
      <c r="O38" s="135"/>
      <c r="P38" s="3"/>
      <c r="Q38" s="3"/>
    </row>
    <row r="39" spans="1:17" ht="20.25" customHeight="1">
      <c r="A39" s="3"/>
      <c r="B39" s="13"/>
      <c r="C39" s="14"/>
      <c r="D39" s="14"/>
      <c r="E39" s="14"/>
      <c r="F39" s="14"/>
      <c r="G39" s="14"/>
      <c r="H39" s="8"/>
      <c r="I39" s="3"/>
      <c r="J39" s="13"/>
      <c r="K39" s="14"/>
      <c r="L39" s="14"/>
      <c r="M39" s="14"/>
      <c r="N39" s="14"/>
      <c r="O39" s="14"/>
      <c r="P39" s="3"/>
      <c r="Q39" s="3"/>
    </row>
    <row r="40" spans="1:17" ht="20.25" customHeight="1">
      <c r="A40" s="3"/>
      <c r="B40" s="13"/>
      <c r="C40" s="14"/>
      <c r="D40" s="14"/>
      <c r="E40" s="14"/>
      <c r="F40" s="14"/>
      <c r="G40" s="14"/>
      <c r="H40" s="8"/>
      <c r="I40" s="3"/>
      <c r="J40" s="13"/>
      <c r="K40" s="14"/>
      <c r="L40" s="14"/>
      <c r="M40" s="14"/>
      <c r="N40" s="14"/>
      <c r="O40" s="14"/>
      <c r="P40" s="3"/>
      <c r="Q40" s="3"/>
    </row>
    <row r="41" spans="1:17" ht="42" customHeight="1">
      <c r="A41" s="3"/>
      <c r="B41" s="6">
        <v>5</v>
      </c>
      <c r="C41" s="135" t="s">
        <v>20</v>
      </c>
      <c r="D41" s="135"/>
      <c r="E41" s="135"/>
      <c r="F41" s="135"/>
      <c r="G41" s="135"/>
      <c r="H41" s="8"/>
      <c r="I41" s="3"/>
      <c r="J41" s="6">
        <v>6</v>
      </c>
      <c r="K41" s="135" t="s">
        <v>21</v>
      </c>
      <c r="L41" s="135"/>
      <c r="M41" s="135"/>
      <c r="N41" s="135"/>
      <c r="O41" s="135"/>
      <c r="P41" s="3"/>
      <c r="Q41" s="3"/>
    </row>
    <row r="42" spans="1:17" ht="20.25" customHeight="1">
      <c r="A42" s="3"/>
      <c r="B42" s="3"/>
      <c r="C42" s="4"/>
      <c r="D42" s="3"/>
      <c r="E42" s="3"/>
      <c r="F42" s="3"/>
      <c r="G42" s="3"/>
      <c r="H42" s="3"/>
      <c r="I42" s="7"/>
      <c r="J42" s="3"/>
      <c r="K42" s="3"/>
      <c r="L42" s="3"/>
      <c r="M42" s="3"/>
      <c r="N42" s="3"/>
      <c r="O42" s="3"/>
      <c r="P42" s="3"/>
      <c r="Q42" s="3"/>
    </row>
    <row r="43" spans="1:17" ht="20.25" customHeight="1">
      <c r="A43" s="3"/>
      <c r="B43" s="3"/>
      <c r="C43" s="4"/>
      <c r="D43" s="3"/>
      <c r="E43" s="3"/>
      <c r="F43" s="3"/>
      <c r="G43" s="3"/>
      <c r="H43" s="3"/>
      <c r="I43" s="7"/>
      <c r="J43" s="3"/>
      <c r="K43" s="3"/>
      <c r="L43" s="3"/>
      <c r="M43" s="3"/>
      <c r="N43" s="3"/>
      <c r="O43" s="3"/>
      <c r="P43" s="3"/>
      <c r="Q43" s="3"/>
    </row>
    <row r="44" spans="1:17" ht="48.75" customHeight="1">
      <c r="A44" s="3"/>
      <c r="B44" s="6">
        <v>7</v>
      </c>
      <c r="C44" s="135" t="s">
        <v>22</v>
      </c>
      <c r="D44" s="135"/>
      <c r="E44" s="135"/>
      <c r="F44" s="135"/>
      <c r="G44" s="135"/>
      <c r="H44" s="8"/>
      <c r="I44" s="3"/>
      <c r="J44" s="6">
        <v>8</v>
      </c>
      <c r="K44" s="135" t="s">
        <v>23</v>
      </c>
      <c r="L44" s="135"/>
      <c r="M44" s="135"/>
      <c r="N44" s="135"/>
      <c r="O44" s="135"/>
      <c r="P44" s="3"/>
      <c r="Q44" s="3"/>
    </row>
    <row r="45" spans="1:17" ht="20.25" customHeight="1">
      <c r="A45" s="3"/>
      <c r="B45" s="3"/>
      <c r="C45" s="4"/>
      <c r="D45" s="3"/>
      <c r="E45" s="3"/>
      <c r="F45" s="3"/>
      <c r="G45" s="3"/>
      <c r="H45" s="3"/>
      <c r="I45" s="7"/>
      <c r="J45" s="3"/>
      <c r="K45" s="3"/>
      <c r="L45" s="3"/>
      <c r="M45" s="3"/>
      <c r="N45" s="3"/>
      <c r="O45" s="3"/>
      <c r="P45" s="3"/>
      <c r="Q45" s="3"/>
    </row>
    <row r="46" spans="1:17" ht="20.25" customHeight="1">
      <c r="A46" s="3"/>
      <c r="B46" s="3"/>
      <c r="C46" s="4"/>
      <c r="D46" s="3"/>
      <c r="E46" s="3"/>
      <c r="F46" s="3"/>
      <c r="G46" s="3"/>
      <c r="H46" s="3"/>
      <c r="I46" s="7"/>
      <c r="J46" s="3"/>
      <c r="K46" s="3"/>
      <c r="L46" s="3"/>
      <c r="M46" s="3"/>
      <c r="N46" s="3"/>
      <c r="O46" s="3"/>
      <c r="P46" s="3"/>
      <c r="Q46" s="3"/>
    </row>
    <row r="47" spans="1:17" ht="42" customHeight="1">
      <c r="A47" s="3"/>
      <c r="B47" s="6">
        <v>9</v>
      </c>
      <c r="C47" s="135" t="s">
        <v>24</v>
      </c>
      <c r="D47" s="135"/>
      <c r="E47" s="135"/>
      <c r="F47" s="135"/>
      <c r="G47" s="135"/>
      <c r="H47" s="8"/>
      <c r="I47" s="3"/>
      <c r="J47" s="6"/>
      <c r="K47" s="135"/>
      <c r="L47" s="135"/>
      <c r="M47" s="135"/>
      <c r="N47" s="135"/>
      <c r="O47" s="135"/>
      <c r="P47" s="3"/>
      <c r="Q47" s="3"/>
    </row>
    <row r="48" spans="1:17" ht="20.25" customHeight="1">
      <c r="A48" s="3"/>
      <c r="B48" s="3"/>
      <c r="C48" s="4"/>
      <c r="D48" s="3"/>
      <c r="E48" s="3"/>
      <c r="F48" s="3"/>
      <c r="G48" s="3"/>
      <c r="H48" s="3"/>
      <c r="I48" s="7"/>
      <c r="J48" s="3"/>
      <c r="K48" s="3"/>
      <c r="L48" s="3"/>
      <c r="M48" s="3"/>
      <c r="N48" s="3"/>
      <c r="O48" s="3"/>
      <c r="P48" s="3"/>
      <c r="Q48" s="3"/>
    </row>
    <row r="49" spans="1:17" ht="20.25" customHeight="1">
      <c r="A49" s="3"/>
      <c r="B49" s="131" t="s">
        <v>5</v>
      </c>
      <c r="C49" s="131"/>
      <c r="D49" s="131"/>
      <c r="E49" s="131"/>
      <c r="F49" s="131"/>
      <c r="G49" s="131"/>
      <c r="H49" s="3"/>
      <c r="I49" s="7"/>
      <c r="J49" s="131" t="s">
        <v>5</v>
      </c>
      <c r="K49" s="131"/>
      <c r="L49" s="131"/>
      <c r="M49" s="131"/>
      <c r="N49" s="131"/>
      <c r="O49" s="131"/>
      <c r="P49" s="3"/>
      <c r="Q49" s="3"/>
    </row>
    <row r="50" spans="1:17" ht="12" customHeight="1" outlineLevel="1">
      <c r="A50" s="3"/>
      <c r="B50" s="9"/>
      <c r="C50" s="5"/>
      <c r="D50" s="5"/>
      <c r="E50" s="5"/>
      <c r="F50" s="5"/>
      <c r="G50" s="10"/>
      <c r="H50" s="3"/>
      <c r="I50" s="7"/>
      <c r="J50" s="9"/>
      <c r="K50" s="5"/>
      <c r="L50" s="5"/>
      <c r="M50" s="5"/>
      <c r="N50" s="5"/>
      <c r="O50" s="10"/>
      <c r="P50" s="3"/>
      <c r="Q50" s="3"/>
    </row>
    <row r="51" spans="1:17" ht="47.25" customHeight="1" outlineLevel="1">
      <c r="A51" s="3"/>
      <c r="B51" s="15">
        <v>9.1999999999999993</v>
      </c>
      <c r="C51" s="137" t="s">
        <v>25</v>
      </c>
      <c r="D51" s="136"/>
      <c r="E51" s="136"/>
      <c r="F51" s="136"/>
      <c r="G51" s="136"/>
      <c r="H51" s="3"/>
      <c r="I51" s="7"/>
      <c r="J51" s="12"/>
      <c r="K51" s="136"/>
      <c r="L51" s="136"/>
      <c r="M51" s="136"/>
      <c r="N51" s="136"/>
      <c r="O51" s="136"/>
      <c r="P51" s="3"/>
      <c r="Q51" s="3"/>
    </row>
    <row r="52" spans="1:17" ht="12" customHeight="1" outlineLevel="1">
      <c r="A52" s="3"/>
      <c r="B52" s="9"/>
      <c r="C52" s="5"/>
      <c r="D52" s="5"/>
      <c r="E52" s="5"/>
      <c r="F52" s="5"/>
      <c r="G52" s="10"/>
      <c r="H52" s="3"/>
      <c r="I52" s="7"/>
      <c r="J52" s="9"/>
      <c r="K52" s="5"/>
      <c r="L52" s="5"/>
      <c r="M52" s="5"/>
      <c r="N52" s="5"/>
      <c r="O52" s="10"/>
      <c r="P52" s="3"/>
      <c r="Q52" s="3"/>
    </row>
    <row r="53" spans="1:17" ht="24.95" customHeight="1" outlineLevel="1">
      <c r="A53" s="3"/>
      <c r="B53" s="15">
        <v>9.3000000000000007</v>
      </c>
      <c r="C53" s="137" t="s">
        <v>26</v>
      </c>
      <c r="D53" s="136"/>
      <c r="E53" s="136"/>
      <c r="F53" s="136"/>
      <c r="G53" s="136"/>
      <c r="H53" s="3"/>
      <c r="I53" s="7"/>
      <c r="J53" s="12"/>
      <c r="K53" s="136"/>
      <c r="L53" s="136"/>
      <c r="M53" s="136"/>
      <c r="N53" s="136"/>
      <c r="O53" s="136"/>
      <c r="P53" s="3"/>
      <c r="Q53" s="3"/>
    </row>
    <row r="54" spans="1:17" ht="12" customHeight="1" outlineLevel="1">
      <c r="A54" s="3"/>
      <c r="B54" s="7"/>
      <c r="C54" s="5"/>
      <c r="D54" s="5"/>
      <c r="E54" s="5"/>
      <c r="F54" s="5"/>
      <c r="G54" s="10"/>
      <c r="H54" s="3"/>
      <c r="I54" s="7"/>
      <c r="J54" s="7"/>
      <c r="K54" s="5"/>
      <c r="L54" s="5"/>
      <c r="M54" s="5"/>
      <c r="N54" s="5"/>
      <c r="O54" s="10"/>
      <c r="P54" s="3"/>
      <c r="Q54" s="3"/>
    </row>
    <row r="55" spans="1:17" ht="24.95" customHeight="1" outlineLevel="1">
      <c r="A55" s="3"/>
      <c r="B55" s="15">
        <v>9.4</v>
      </c>
      <c r="C55" s="137" t="s">
        <v>27</v>
      </c>
      <c r="D55" s="136"/>
      <c r="E55" s="136"/>
      <c r="F55" s="136"/>
      <c r="G55" s="136"/>
      <c r="H55" s="3"/>
      <c r="I55" s="7"/>
      <c r="J55" s="12"/>
      <c r="K55" s="136"/>
      <c r="L55" s="136"/>
      <c r="M55" s="136"/>
      <c r="N55" s="136"/>
      <c r="O55" s="136"/>
      <c r="P55" s="3"/>
      <c r="Q55" s="3"/>
    </row>
    <row r="56" spans="1:17" ht="12" customHeight="1" outlineLevel="1">
      <c r="A56" s="3"/>
      <c r="B56" s="9"/>
      <c r="C56" s="5"/>
      <c r="D56" s="5"/>
      <c r="E56" s="5"/>
      <c r="F56" s="5"/>
      <c r="G56" s="10"/>
      <c r="H56" s="3"/>
      <c r="I56" s="7"/>
      <c r="J56" s="9"/>
      <c r="K56" s="5"/>
      <c r="L56" s="5"/>
      <c r="M56" s="5"/>
      <c r="N56" s="5"/>
      <c r="O56" s="10"/>
      <c r="P56" s="3"/>
      <c r="Q56" s="3"/>
    </row>
    <row r="57" spans="1:17" ht="24.95" customHeight="1" outlineLevel="1">
      <c r="A57" s="3"/>
      <c r="B57" s="15">
        <v>9.5</v>
      </c>
      <c r="C57" s="137" t="s">
        <v>28</v>
      </c>
      <c r="D57" s="136"/>
      <c r="E57" s="136"/>
      <c r="F57" s="136"/>
      <c r="G57" s="136"/>
      <c r="H57" s="3"/>
      <c r="I57" s="7"/>
      <c r="J57" s="12"/>
      <c r="K57" s="136"/>
      <c r="L57" s="136"/>
      <c r="M57" s="136"/>
      <c r="N57" s="136"/>
      <c r="O57" s="136"/>
      <c r="P57" s="3"/>
      <c r="Q57" s="3"/>
    </row>
    <row r="58" spans="1:17" ht="12" customHeight="1" outlineLevel="1">
      <c r="A58" s="3"/>
      <c r="B58" s="9"/>
      <c r="C58" s="5"/>
      <c r="D58" s="5"/>
      <c r="E58" s="5"/>
      <c r="F58" s="5"/>
      <c r="G58" s="10"/>
      <c r="H58" s="3"/>
      <c r="I58" s="3"/>
      <c r="J58" s="9"/>
      <c r="K58" s="5"/>
      <c r="L58" s="5"/>
      <c r="M58" s="5"/>
      <c r="N58" s="5"/>
      <c r="O58" s="10"/>
      <c r="P58" s="3"/>
      <c r="Q58" s="3"/>
    </row>
    <row r="59" spans="1:17" ht="14.25" customHeight="1">
      <c r="A59" s="3"/>
      <c r="B59" s="9"/>
      <c r="C59" s="5"/>
      <c r="D59" s="5"/>
      <c r="E59" s="5"/>
      <c r="F59" s="5"/>
      <c r="G59" s="10"/>
      <c r="H59" s="3"/>
      <c r="I59" s="3"/>
      <c r="J59" s="9"/>
      <c r="K59" s="5"/>
      <c r="L59" s="5"/>
      <c r="M59" s="5"/>
      <c r="N59" s="5"/>
      <c r="O59" s="10"/>
      <c r="P59" s="3"/>
      <c r="Q59" s="3"/>
    </row>
    <row r="60" spans="1:17" ht="24.95" customHeight="1">
      <c r="A60" s="3"/>
      <c r="B60" s="131" t="s">
        <v>11</v>
      </c>
      <c r="C60" s="131"/>
      <c r="D60" s="131"/>
      <c r="E60" s="131"/>
      <c r="F60" s="131"/>
      <c r="G60" s="131"/>
      <c r="H60" s="3"/>
      <c r="I60" s="3"/>
      <c r="J60" s="131" t="s">
        <v>11</v>
      </c>
      <c r="K60" s="131"/>
      <c r="L60" s="131"/>
      <c r="M60" s="131"/>
      <c r="N60" s="131"/>
      <c r="O60" s="131"/>
      <c r="P60" s="3"/>
      <c r="Q60" s="3"/>
    </row>
    <row r="61" spans="1:17" ht="12" customHeight="1" outlineLevel="1">
      <c r="A61" s="3"/>
      <c r="B61" s="9"/>
      <c r="C61" s="5"/>
      <c r="D61" s="5"/>
      <c r="E61" s="5"/>
      <c r="F61" s="5"/>
      <c r="G61" s="10"/>
      <c r="H61" s="3"/>
      <c r="I61" s="7"/>
      <c r="J61" s="9"/>
      <c r="K61" s="5"/>
      <c r="L61" s="5"/>
      <c r="M61" s="5"/>
      <c r="N61" s="5"/>
      <c r="O61" s="10"/>
      <c r="P61" s="3"/>
      <c r="Q61" s="3"/>
    </row>
    <row r="62" spans="1:17" ht="20.25" customHeight="1">
      <c r="A62" s="3"/>
      <c r="B62" s="3"/>
      <c r="C62" s="4"/>
      <c r="D62" s="3"/>
      <c r="E62" s="3"/>
      <c r="F62" s="3"/>
      <c r="G62" s="3"/>
      <c r="H62" s="3"/>
      <c r="I62" s="7"/>
      <c r="J62" s="3"/>
      <c r="K62" s="4"/>
      <c r="L62" s="3"/>
      <c r="M62" s="3"/>
      <c r="N62" s="3"/>
      <c r="O62" s="3"/>
      <c r="P62" s="3"/>
      <c r="Q62" s="3"/>
    </row>
    <row r="63" spans="1:17" ht="20.25" customHeight="1">
      <c r="A63" s="3"/>
      <c r="B63" s="131" t="s">
        <v>16</v>
      </c>
      <c r="C63" s="131"/>
      <c r="D63" s="131"/>
      <c r="E63" s="131"/>
      <c r="F63" s="131"/>
      <c r="G63" s="131"/>
      <c r="H63" s="3"/>
      <c r="I63" s="7"/>
      <c r="J63" s="131" t="s">
        <v>16</v>
      </c>
      <c r="K63" s="131"/>
      <c r="L63" s="131"/>
      <c r="M63" s="131"/>
      <c r="N63" s="131"/>
      <c r="O63" s="131"/>
      <c r="P63" s="3"/>
      <c r="Q63" s="3"/>
    </row>
    <row r="64" spans="1:17" ht="12" customHeight="1" outlineLevel="1">
      <c r="A64" s="3"/>
      <c r="B64" s="9"/>
      <c r="C64" s="5"/>
      <c r="D64" s="5"/>
      <c r="E64" s="5"/>
      <c r="F64" s="5"/>
      <c r="G64" s="10"/>
      <c r="H64" s="3"/>
      <c r="I64" s="7"/>
      <c r="J64" s="3"/>
      <c r="K64" s="3"/>
      <c r="L64" s="3"/>
      <c r="M64" s="3"/>
      <c r="N64" s="3"/>
      <c r="O64" s="3"/>
      <c r="P64" s="3"/>
      <c r="Q64" s="3"/>
    </row>
    <row r="65" spans="1:17">
      <c r="A65" s="3"/>
      <c r="B65" s="3"/>
      <c r="C65" s="4"/>
      <c r="D65" s="3"/>
      <c r="E65" s="3"/>
      <c r="F65" s="3"/>
      <c r="G65" s="3"/>
      <c r="H65" s="3"/>
      <c r="I65" s="3"/>
      <c r="J65" s="4"/>
      <c r="K65" s="3"/>
      <c r="L65" s="3"/>
      <c r="M65" s="3"/>
      <c r="N65" s="3"/>
      <c r="O65" s="3"/>
      <c r="P65" s="3"/>
      <c r="Q65" s="3"/>
    </row>
    <row r="66" spans="1:17">
      <c r="A66" s="3"/>
      <c r="B66" s="3"/>
      <c r="C66" s="4"/>
      <c r="D66" s="3"/>
      <c r="E66" s="3"/>
      <c r="F66" s="3"/>
      <c r="G66" s="3"/>
      <c r="H66" s="3"/>
      <c r="I66" s="3"/>
      <c r="J66" s="4"/>
      <c r="K66" s="3"/>
      <c r="L66" s="3"/>
      <c r="M66" s="3"/>
      <c r="N66" s="3"/>
      <c r="O66" s="3"/>
      <c r="P66" s="3"/>
      <c r="Q66" s="3"/>
    </row>
  </sheetData>
  <mergeCells count="43">
    <mergeCell ref="B63:G63"/>
    <mergeCell ref="J63:O63"/>
    <mergeCell ref="B60:G60"/>
    <mergeCell ref="J60:O60"/>
    <mergeCell ref="C53:G53"/>
    <mergeCell ref="K53:O53"/>
    <mergeCell ref="C55:G55"/>
    <mergeCell ref="K55:O55"/>
    <mergeCell ref="C57:G57"/>
    <mergeCell ref="K57:O57"/>
    <mergeCell ref="C41:G41"/>
    <mergeCell ref="K41:O41"/>
    <mergeCell ref="B49:G49"/>
    <mergeCell ref="J49:O49"/>
    <mergeCell ref="C51:G51"/>
    <mergeCell ref="K51:O51"/>
    <mergeCell ref="C44:G44"/>
    <mergeCell ref="C47:G47"/>
    <mergeCell ref="K47:O47"/>
    <mergeCell ref="K44:O44"/>
    <mergeCell ref="C38:G38"/>
    <mergeCell ref="K38:O38"/>
    <mergeCell ref="B33:G33"/>
    <mergeCell ref="J33:O33"/>
    <mergeCell ref="K35:O35"/>
    <mergeCell ref="B26:G26"/>
    <mergeCell ref="J26:O26"/>
    <mergeCell ref="C28:G28"/>
    <mergeCell ref="K28:O28"/>
    <mergeCell ref="C30:G30"/>
    <mergeCell ref="K30:O30"/>
    <mergeCell ref="C19:G19"/>
    <mergeCell ref="K19:O19"/>
    <mergeCell ref="C21:G21"/>
    <mergeCell ref="K21:O21"/>
    <mergeCell ref="K23:O23"/>
    <mergeCell ref="B17:G17"/>
    <mergeCell ref="J17:O17"/>
    <mergeCell ref="A1:P8"/>
    <mergeCell ref="B10:O10"/>
    <mergeCell ref="B11:O13"/>
    <mergeCell ref="C15:G15"/>
    <mergeCell ref="K15:O15"/>
  </mergeCells>
  <hyperlinks>
    <hyperlink ref="B19" location="'Cuadro 1.1'!A1" display="'Cuadro 1.1'!A1" xr:uid="{00000000-0004-0000-0000-000000000000}"/>
    <hyperlink ref="B21" location="'Cuadro 1.2'!A1" display="'Cuadro 1.2'!A1" xr:uid="{00000000-0004-0000-0000-000001000000}"/>
    <hyperlink ref="B28" location="'Gráfica 1.1'!A1" display="'Gráfica 1.1'!A1" xr:uid="{00000000-0004-0000-0000-000002000000}"/>
    <hyperlink ref="B30" location="'Gráfica 1.3'!A1" display="'Gráfica 1.3'!A1" xr:uid="{00000000-0004-0000-0000-000003000000}"/>
    <hyperlink ref="J19" location="'Cuadro 2.1'!A1" display="'Cuadro 2.1'!A1" xr:uid="{00000000-0004-0000-0000-000004000000}"/>
    <hyperlink ref="J21" location="'Cuadro 2.2'!A1" display="'Cuadro 2.2'!A1" xr:uid="{00000000-0004-0000-0000-000005000000}"/>
    <hyperlink ref="J35" location="'Tabla 2.1'!A1" display="'Tabla 2.1'!A1" xr:uid="{00000000-0004-0000-0000-000006000000}"/>
    <hyperlink ref="J28" location="'Gráfica 2.1'!A1" display="'Gráfica 2.1'!A1" xr:uid="{00000000-0004-0000-0000-000007000000}"/>
    <hyperlink ref="J30" location="'Gráfico 2.3'!A1" display="'Gráfico 2.3'!A1" xr:uid="{00000000-0004-0000-0000-000008000000}"/>
    <hyperlink ref="B51" location="'Cuadro 9.2'!A1" display="'Cuadro 9.2'!A1" xr:uid="{00000000-0004-0000-0000-000009000000}"/>
    <hyperlink ref="B53" location="'Cuadro 9.3'!A1" display="'Cuadro 9.3'!A1" xr:uid="{00000000-0004-0000-0000-00000A000000}"/>
    <hyperlink ref="B55" location="'Cuadro 9.4'!A1" display="'Cuadro 9.4'!A1" xr:uid="{00000000-0004-0000-0000-00000B000000}"/>
    <hyperlink ref="B57" location="'Cuadro 9.5'!A1" display="'Cuadro 9.5'!A1" xr:uid="{00000000-0004-0000-0000-00000C000000}"/>
    <hyperlink ref="J23" location="'Cuadro 2.3'!A1" display="'Cuadro 2.3'!A1" xr:uid="{00000000-0004-0000-0000-00000D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29C5D1"/>
  </sheetPr>
  <dimension ref="A1:M27"/>
  <sheetViews>
    <sheetView topLeftCell="A20" workbookViewId="0">
      <selection activeCell="I1" sqref="I1"/>
    </sheetView>
  </sheetViews>
  <sheetFormatPr defaultColWidth="9.140625" defaultRowHeight="14.45"/>
  <cols>
    <col min="1" max="1" width="54.42578125" customWidth="1"/>
    <col min="2" max="2" width="16.140625" bestFit="1" customWidth="1"/>
    <col min="3" max="3" width="14.5703125" bestFit="1" customWidth="1"/>
    <col min="4" max="4" width="15.42578125" bestFit="1" customWidth="1"/>
    <col min="5" max="5" width="14.28515625" bestFit="1" customWidth="1"/>
    <col min="6" max="6" width="16.140625" bestFit="1" customWidth="1"/>
    <col min="7" max="7" width="14.5703125" bestFit="1" customWidth="1"/>
    <col min="8" max="8" width="15.42578125" bestFit="1" customWidth="1"/>
    <col min="9" max="9" width="14.28515625" bestFit="1" customWidth="1"/>
    <col min="10" max="10" width="16.140625" bestFit="1" customWidth="1"/>
    <col min="11" max="11" width="14.5703125" bestFit="1" customWidth="1"/>
    <col min="12" max="12" width="15.42578125" bestFit="1" customWidth="1"/>
    <col min="13" max="13" width="14.28515625" bestFit="1" customWidth="1"/>
  </cols>
  <sheetData>
    <row r="1" spans="1:13" ht="18.600000000000001">
      <c r="A1" s="22" t="s">
        <v>134</v>
      </c>
      <c r="I1" s="130" t="s">
        <v>30</v>
      </c>
    </row>
    <row r="2" spans="1:13">
      <c r="A2" t="s">
        <v>135</v>
      </c>
    </row>
    <row r="3" spans="1:13" ht="15" customHeight="1">
      <c r="A3" s="46"/>
      <c r="B3" s="138" t="s">
        <v>96</v>
      </c>
      <c r="C3" s="138"/>
      <c r="D3" s="138"/>
      <c r="E3" s="138"/>
      <c r="F3" s="138" t="s">
        <v>96</v>
      </c>
      <c r="G3" s="138"/>
      <c r="H3" s="138"/>
      <c r="I3" s="138"/>
      <c r="J3" s="138" t="s">
        <v>96</v>
      </c>
      <c r="K3" s="138"/>
      <c r="L3" s="138"/>
      <c r="M3" s="138"/>
    </row>
    <row r="4" spans="1:13">
      <c r="A4" s="47" t="s">
        <v>94</v>
      </c>
      <c r="B4" s="48" t="s">
        <v>97</v>
      </c>
      <c r="C4" s="48" t="s">
        <v>136</v>
      </c>
      <c r="D4" s="48" t="s">
        <v>137</v>
      </c>
      <c r="E4" s="48" t="s">
        <v>138</v>
      </c>
      <c r="F4" s="48" t="s">
        <v>98</v>
      </c>
      <c r="G4" s="48" t="s">
        <v>139</v>
      </c>
      <c r="H4" s="48" t="s">
        <v>140</v>
      </c>
      <c r="I4" s="48" t="s">
        <v>141</v>
      </c>
      <c r="J4" s="48" t="s">
        <v>99</v>
      </c>
      <c r="K4" s="48" t="s">
        <v>142</v>
      </c>
      <c r="L4" s="48" t="s">
        <v>143</v>
      </c>
      <c r="M4" s="48" t="s">
        <v>144</v>
      </c>
    </row>
    <row r="5" spans="1:13">
      <c r="A5" s="49"/>
      <c r="B5" s="50" t="s">
        <v>100</v>
      </c>
      <c r="C5" s="50">
        <v>110.39</v>
      </c>
      <c r="D5" s="50">
        <v>194.57</v>
      </c>
      <c r="E5" s="50">
        <f>D5*2</f>
        <v>389.14</v>
      </c>
      <c r="F5" s="50" t="s">
        <v>100</v>
      </c>
      <c r="G5" s="50">
        <v>111.96</v>
      </c>
      <c r="H5" s="50">
        <v>200.19</v>
      </c>
      <c r="I5" s="50">
        <f>H5*2</f>
        <v>400.38</v>
      </c>
      <c r="J5" s="50" t="s">
        <v>100</v>
      </c>
      <c r="K5" s="50">
        <v>112.24</v>
      </c>
      <c r="L5" s="50">
        <v>200.96</v>
      </c>
      <c r="M5" s="50">
        <f>L5*2</f>
        <v>401.92</v>
      </c>
    </row>
    <row r="6" spans="1:13">
      <c r="A6" s="55" t="s">
        <v>102</v>
      </c>
      <c r="B6" s="56">
        <v>407.11</v>
      </c>
      <c r="C6" s="56">
        <v>368.7924630854244</v>
      </c>
      <c r="D6" s="56"/>
      <c r="E6" s="56">
        <v>1.0461787531479674</v>
      </c>
      <c r="F6" s="56">
        <v>426.63379414732594</v>
      </c>
      <c r="G6" s="56">
        <v>381.05912303262414</v>
      </c>
      <c r="H6" s="56"/>
      <c r="I6" s="56">
        <v>1.0655721917861181</v>
      </c>
      <c r="J6" s="56">
        <v>433.07152358524223</v>
      </c>
      <c r="K6" s="56">
        <v>385.84419421350884</v>
      </c>
      <c r="L6" s="56"/>
      <c r="M6" s="56">
        <v>1.0775067764362116</v>
      </c>
    </row>
    <row r="7" spans="1:13" ht="29.1">
      <c r="A7" s="57" t="s">
        <v>103</v>
      </c>
      <c r="B7" s="56">
        <v>429.25</v>
      </c>
      <c r="C7" s="56">
        <v>388.84862759307907</v>
      </c>
      <c r="D7" s="56"/>
      <c r="E7" s="56">
        <v>1.1030734440047285</v>
      </c>
      <c r="F7" s="56">
        <v>443.19409598030325</v>
      </c>
      <c r="G7" s="56">
        <v>395.85038940720193</v>
      </c>
      <c r="H7" s="56"/>
      <c r="I7" s="56">
        <v>1.1069336529804268</v>
      </c>
      <c r="J7" s="56">
        <v>441.37370876699197</v>
      </c>
      <c r="K7" s="56">
        <v>393.24100923645051</v>
      </c>
      <c r="L7" s="56"/>
      <c r="M7" s="56">
        <v>1.0981630890898486</v>
      </c>
    </row>
    <row r="8" spans="1:13">
      <c r="A8" s="55" t="s">
        <v>104</v>
      </c>
      <c r="B8" s="56">
        <v>395.73</v>
      </c>
      <c r="C8" s="56">
        <v>358.48355829332365</v>
      </c>
      <c r="D8" s="56"/>
      <c r="E8" s="56">
        <v>1.0169347792568229</v>
      </c>
      <c r="F8" s="56">
        <v>401.25948020506985</v>
      </c>
      <c r="G8" s="56">
        <v>358.39539139431037</v>
      </c>
      <c r="H8" s="56"/>
      <c r="I8" s="56">
        <v>1.0021966137296314</v>
      </c>
      <c r="J8" s="56">
        <v>411.94723215034816</v>
      </c>
      <c r="K8" s="56">
        <v>367.02354967065952</v>
      </c>
      <c r="L8" s="56"/>
      <c r="M8" s="56">
        <v>1.0249483283995524</v>
      </c>
    </row>
    <row r="9" spans="1:13" ht="29.1">
      <c r="A9" s="57" t="s">
        <v>105</v>
      </c>
      <c r="B9" s="56">
        <v>427.25</v>
      </c>
      <c r="C9" s="56">
        <v>387.03686928163779</v>
      </c>
      <c r="D9" s="56"/>
      <c r="E9" s="56">
        <v>1.097933905535283</v>
      </c>
      <c r="F9" s="56">
        <v>432.95921929350709</v>
      </c>
      <c r="G9" s="56">
        <v>386.70884181270731</v>
      </c>
      <c r="H9" s="56"/>
      <c r="I9" s="56">
        <v>1.0813707460250439</v>
      </c>
      <c r="J9" s="56">
        <v>436.02608491761094</v>
      </c>
      <c r="K9" s="56">
        <v>388.47655463080099</v>
      </c>
      <c r="L9" s="56"/>
      <c r="M9" s="56">
        <v>1.0848578944009031</v>
      </c>
    </row>
    <row r="10" spans="1:13">
      <c r="A10" s="55" t="s">
        <v>106</v>
      </c>
      <c r="B10" s="56">
        <v>583.5</v>
      </c>
      <c r="C10" s="56">
        <v>528.58048736298576</v>
      </c>
      <c r="D10" s="56"/>
      <c r="E10" s="56">
        <v>1.4994603484607083</v>
      </c>
      <c r="F10" s="56">
        <v>584.50710453284</v>
      </c>
      <c r="G10" s="56">
        <v>522.0677961172205</v>
      </c>
      <c r="H10" s="56"/>
      <c r="I10" s="56">
        <v>1.4598808745013239</v>
      </c>
      <c r="J10" s="56">
        <v>591.03685121485125</v>
      </c>
      <c r="K10" s="56">
        <v>526.58308198044483</v>
      </c>
      <c r="L10" s="56"/>
      <c r="M10" s="56">
        <v>1.4705335669159316</v>
      </c>
    </row>
    <row r="11" spans="1:13">
      <c r="A11" s="55" t="s">
        <v>107</v>
      </c>
      <c r="B11" s="56">
        <v>609.22</v>
      </c>
      <c r="C11" s="56">
        <v>551.87969924812023</v>
      </c>
      <c r="D11" s="56"/>
      <c r="E11" s="56">
        <v>1.5655548131777768</v>
      </c>
      <c r="F11" s="56">
        <v>633.73311674378067</v>
      </c>
      <c r="G11" s="56">
        <v>566.03529541245155</v>
      </c>
      <c r="H11" s="56"/>
      <c r="I11" s="56">
        <v>1.5828291042104519</v>
      </c>
      <c r="J11" s="56">
        <v>632.89724624270082</v>
      </c>
      <c r="K11" s="56">
        <v>563.87851589691809</v>
      </c>
      <c r="L11" s="56"/>
      <c r="M11" s="56">
        <v>1.5746846293857006</v>
      </c>
    </row>
    <row r="12" spans="1:13">
      <c r="A12" s="55" t="s">
        <v>108</v>
      </c>
      <c r="B12" s="56">
        <v>428.05</v>
      </c>
      <c r="C12" s="56">
        <v>387.76157260621432</v>
      </c>
      <c r="D12" s="56"/>
      <c r="E12" s="56">
        <v>1.0999897209230611</v>
      </c>
      <c r="F12" s="56">
        <v>426.25785111662532</v>
      </c>
      <c r="G12" s="56">
        <v>380.72333968973322</v>
      </c>
      <c r="H12" s="56"/>
      <c r="I12" s="56">
        <v>1.064633226226648</v>
      </c>
      <c r="J12" s="56">
        <v>456.71951015004413</v>
      </c>
      <c r="K12" s="56">
        <v>406.9133198058127</v>
      </c>
      <c r="L12" s="56"/>
      <c r="M12" s="56">
        <v>1.1363443226265031</v>
      </c>
    </row>
    <row r="13" spans="1:13" ht="29.1">
      <c r="A13" s="57" t="s">
        <v>109</v>
      </c>
      <c r="B13" s="56">
        <v>420.87</v>
      </c>
      <c r="C13" s="56">
        <v>381.25736026814019</v>
      </c>
      <c r="D13" s="56"/>
      <c r="E13" s="56">
        <v>1.0815387778177521</v>
      </c>
      <c r="F13" s="56">
        <v>437.62294206809247</v>
      </c>
      <c r="G13" s="56">
        <v>390.87436769211547</v>
      </c>
      <c r="H13" s="56"/>
      <c r="I13" s="56">
        <v>1.0930189871324554</v>
      </c>
      <c r="J13" s="56">
        <v>443.82199590805152</v>
      </c>
      <c r="K13" s="56">
        <v>395.42230569142157</v>
      </c>
      <c r="L13" s="56"/>
      <c r="M13" s="56">
        <v>1.1042545678444753</v>
      </c>
    </row>
    <row r="14" spans="1:13">
      <c r="A14" s="55" t="s">
        <v>110</v>
      </c>
      <c r="B14" s="56">
        <v>429.43</v>
      </c>
      <c r="C14" s="56">
        <v>389.01168584110877</v>
      </c>
      <c r="D14" s="56"/>
      <c r="E14" s="56">
        <v>1.1035360024669785</v>
      </c>
      <c r="F14" s="56">
        <v>438.23355052089499</v>
      </c>
      <c r="G14" s="56">
        <v>391.4197485895811</v>
      </c>
      <c r="H14" s="56"/>
      <c r="I14" s="56">
        <v>1.0945440594457641</v>
      </c>
      <c r="J14" s="56">
        <v>445.94458480091606</v>
      </c>
      <c r="K14" s="56">
        <v>397.31342195377414</v>
      </c>
      <c r="L14" s="56"/>
      <c r="M14" s="56">
        <v>1.1095356906869926</v>
      </c>
    </row>
    <row r="15" spans="1:13">
      <c r="A15" s="55" t="s">
        <v>111</v>
      </c>
      <c r="B15" s="56">
        <v>261.23</v>
      </c>
      <c r="C15" s="56">
        <v>236.64281184889936</v>
      </c>
      <c r="D15" s="56"/>
      <c r="E15" s="56">
        <v>0.67130081718661672</v>
      </c>
      <c r="F15" s="56">
        <v>312.51724843661168</v>
      </c>
      <c r="G15" s="56">
        <v>279.13294787121447</v>
      </c>
      <c r="H15" s="56"/>
      <c r="I15" s="56">
        <v>0.78055159707430866</v>
      </c>
      <c r="J15" s="56">
        <v>311.05232201533408</v>
      </c>
      <c r="K15" s="56">
        <v>277.13143443989139</v>
      </c>
      <c r="L15" s="56"/>
      <c r="M15" s="56">
        <v>0.7739160081989801</v>
      </c>
    </row>
    <row r="16" spans="1:13">
      <c r="A16" s="55" t="s">
        <v>112</v>
      </c>
      <c r="B16" s="56">
        <v>0</v>
      </c>
      <c r="C16" s="56">
        <v>0</v>
      </c>
      <c r="D16" s="56"/>
      <c r="E16" s="56">
        <v>0</v>
      </c>
      <c r="F16" s="56">
        <v>532.5</v>
      </c>
      <c r="G16" s="56">
        <v>475.6162915326903</v>
      </c>
      <c r="H16" s="56"/>
      <c r="I16" s="56">
        <v>1.3299865128128279</v>
      </c>
      <c r="J16" s="56">
        <v>575.47169811320759</v>
      </c>
      <c r="K16" s="56">
        <v>512.71534044298619</v>
      </c>
      <c r="L16" s="56"/>
      <c r="M16" s="56">
        <v>1.4318065737291192</v>
      </c>
    </row>
    <row r="17" spans="1:13">
      <c r="A17" s="55" t="s">
        <v>113</v>
      </c>
      <c r="B17" s="56"/>
      <c r="C17" s="56">
        <v>0</v>
      </c>
      <c r="D17" s="56"/>
      <c r="E17" s="56">
        <v>0</v>
      </c>
      <c r="F17" s="56">
        <v>0</v>
      </c>
      <c r="G17" s="56">
        <v>0</v>
      </c>
      <c r="H17" s="56"/>
      <c r="I17" s="56">
        <v>0</v>
      </c>
      <c r="J17" s="56">
        <v>451.2097191011236</v>
      </c>
      <c r="K17" s="56">
        <v>402.00438266315365</v>
      </c>
      <c r="L17" s="56"/>
      <c r="M17" s="56">
        <v>1.1226356466488943</v>
      </c>
    </row>
    <row r="18" spans="1:13">
      <c r="A18" s="58" t="s">
        <v>114</v>
      </c>
      <c r="B18" s="59">
        <v>438.9</v>
      </c>
      <c r="C18" s="59">
        <v>397.59036144578306</v>
      </c>
      <c r="D18" s="59"/>
      <c r="E18" s="59">
        <v>1.1278717171198027</v>
      </c>
      <c r="F18" s="59">
        <v>450.29139947110457</v>
      </c>
      <c r="G18" s="59">
        <v>402.18953150330884</v>
      </c>
      <c r="H18" s="59"/>
      <c r="I18" s="59">
        <v>1.1246600716097321</v>
      </c>
      <c r="J18" s="59">
        <v>453.02638441302696</v>
      </c>
      <c r="K18" s="59">
        <v>403.62293693249023</v>
      </c>
      <c r="L18" s="59"/>
      <c r="M18" s="59">
        <v>1.1271556140849595</v>
      </c>
    </row>
    <row r="19" spans="1:13">
      <c r="A19" s="55" t="s">
        <v>115</v>
      </c>
      <c r="B19" s="56">
        <v>686.01</v>
      </c>
      <c r="C19" s="56">
        <v>621.44215961590714</v>
      </c>
      <c r="D19" s="56"/>
      <c r="E19" s="56">
        <v>1.7628873927121345</v>
      </c>
      <c r="F19" s="56">
        <v>705.22593051720855</v>
      </c>
      <c r="G19" s="56">
        <v>629.89097045124026</v>
      </c>
      <c r="H19" s="56"/>
      <c r="I19" s="56">
        <v>1.7613915043638757</v>
      </c>
      <c r="J19" s="56">
        <v>713.83150694636629</v>
      </c>
      <c r="K19" s="56">
        <v>635.98673106411832</v>
      </c>
      <c r="L19" s="56"/>
      <c r="M19" s="56">
        <v>1.7760537095600275</v>
      </c>
    </row>
    <row r="20" spans="1:13">
      <c r="A20" s="55" t="s">
        <v>116</v>
      </c>
      <c r="B20" s="56">
        <v>698.6</v>
      </c>
      <c r="C20" s="56">
        <v>632.84717818642991</v>
      </c>
      <c r="D20" s="56"/>
      <c r="E20" s="56">
        <v>1.7952407873772935</v>
      </c>
      <c r="F20" s="56">
        <v>705.52271137878608</v>
      </c>
      <c r="G20" s="56">
        <v>630.1560480339283</v>
      </c>
      <c r="H20" s="56"/>
      <c r="I20" s="56">
        <v>1.7621327523322496</v>
      </c>
      <c r="J20" s="56">
        <v>717.06181238144507</v>
      </c>
      <c r="K20" s="56">
        <v>638.86476512958404</v>
      </c>
      <c r="L20" s="56"/>
      <c r="M20" s="56">
        <v>1.7840908946592482</v>
      </c>
    </row>
    <row r="21" spans="1:13">
      <c r="A21" s="55" t="s">
        <v>117</v>
      </c>
      <c r="B21" s="56">
        <v>738.48</v>
      </c>
      <c r="C21" s="56">
        <v>668.97363891656846</v>
      </c>
      <c r="D21" s="56"/>
      <c r="E21" s="56">
        <v>1.8977231844580358</v>
      </c>
      <c r="F21" s="56">
        <v>786.49386113173068</v>
      </c>
      <c r="G21" s="56">
        <v>702.47754656281768</v>
      </c>
      <c r="H21" s="56"/>
      <c r="I21" s="56">
        <v>1.9643685027517126</v>
      </c>
      <c r="J21" s="56">
        <v>779.37153204441688</v>
      </c>
      <c r="K21" s="56">
        <v>694.37948328975142</v>
      </c>
      <c r="L21" s="56"/>
      <c r="M21" s="56">
        <v>1.9391210490754798</v>
      </c>
    </row>
    <row r="22" spans="1:13">
      <c r="A22" s="55" t="s">
        <v>118</v>
      </c>
      <c r="B22" s="56">
        <v>708.88</v>
      </c>
      <c r="C22" s="56">
        <v>642.15961590723794</v>
      </c>
      <c r="D22" s="56"/>
      <c r="E22" s="56">
        <v>1.8216580151102431</v>
      </c>
      <c r="F22" s="56">
        <v>727.66296555252381</v>
      </c>
      <c r="G22" s="56">
        <v>649.93119466999269</v>
      </c>
      <c r="H22" s="56"/>
      <c r="I22" s="56">
        <v>1.8174308545694686</v>
      </c>
      <c r="J22" s="56">
        <v>765.00842259291767</v>
      </c>
      <c r="K22" s="56">
        <v>681.58270010060392</v>
      </c>
      <c r="L22" s="56"/>
      <c r="M22" s="56">
        <v>1.9033848093971877</v>
      </c>
    </row>
    <row r="23" spans="1:13">
      <c r="A23" s="55" t="s">
        <v>119</v>
      </c>
      <c r="B23" s="56">
        <v>716.24</v>
      </c>
      <c r="C23" s="56">
        <v>648.8268864933417</v>
      </c>
      <c r="D23" s="56"/>
      <c r="E23" s="56">
        <v>1.8405715166778025</v>
      </c>
      <c r="F23" s="56">
        <v>725.82971019211982</v>
      </c>
      <c r="G23" s="56">
        <v>648.29377473394061</v>
      </c>
      <c r="H23" s="56"/>
      <c r="I23" s="56">
        <v>1.8128520660175829</v>
      </c>
      <c r="J23" s="56">
        <v>741.32829322355917</v>
      </c>
      <c r="K23" s="56">
        <v>660.48493694187391</v>
      </c>
      <c r="L23" s="56"/>
      <c r="M23" s="56">
        <v>1.8444672900665782</v>
      </c>
    </row>
    <row r="24" spans="1:13">
      <c r="A24" s="55" t="s">
        <v>120</v>
      </c>
      <c r="B24" s="56">
        <v>452.48</v>
      </c>
      <c r="C24" s="56">
        <v>409.89220038046921</v>
      </c>
      <c r="D24" s="56"/>
      <c r="E24" s="56">
        <v>1.1627691833273373</v>
      </c>
      <c r="F24" s="56">
        <v>465.41323904639171</v>
      </c>
      <c r="G24" s="56">
        <v>415.69599771917802</v>
      </c>
      <c r="H24" s="56"/>
      <c r="I24" s="56">
        <v>1.1624287902652273</v>
      </c>
      <c r="J24" s="56">
        <v>468.73142907710132</v>
      </c>
      <c r="K24" s="56">
        <v>417.61531457332626</v>
      </c>
      <c r="L24" s="56"/>
      <c r="M24" s="56">
        <v>1.1662306654983612</v>
      </c>
    </row>
    <row r="25" spans="1:13">
      <c r="A25" s="60" t="s">
        <v>121</v>
      </c>
      <c r="B25" s="61">
        <v>651.64</v>
      </c>
      <c r="C25" s="61">
        <v>590.30709303378922</v>
      </c>
      <c r="D25" s="61"/>
      <c r="E25" s="61">
        <v>1.6745644241147146</v>
      </c>
      <c r="F25" s="61">
        <v>669.74537783981805</v>
      </c>
      <c r="G25" s="61">
        <v>598.20058756682579</v>
      </c>
      <c r="H25" s="61"/>
      <c r="I25" s="61">
        <v>1.6727743090059894</v>
      </c>
      <c r="J25" s="61">
        <v>678.03726457749144</v>
      </c>
      <c r="K25" s="61">
        <v>604.09592353661037</v>
      </c>
      <c r="L25" s="61"/>
      <c r="M25" s="61">
        <v>1.6869955826470229</v>
      </c>
    </row>
    <row r="26" spans="1:13">
      <c r="A26" s="62" t="s">
        <v>122</v>
      </c>
      <c r="B26" s="63">
        <v>481.44</v>
      </c>
      <c r="C26" s="63">
        <v>436.12646073013855</v>
      </c>
      <c r="D26" s="63"/>
      <c r="E26" s="63">
        <v>1.2371897003649073</v>
      </c>
      <c r="F26" s="63">
        <v>493.41318372754034</v>
      </c>
      <c r="G26" s="63">
        <v>440.70488007104359</v>
      </c>
      <c r="H26" s="63"/>
      <c r="I26" s="63">
        <v>1.2323622152143971</v>
      </c>
      <c r="J26" s="63">
        <v>496.95460189927365</v>
      </c>
      <c r="K26" s="63">
        <v>442.76069306777771</v>
      </c>
      <c r="L26" s="63"/>
      <c r="M26" s="63">
        <v>1.2364515373688139</v>
      </c>
    </row>
    <row r="27" spans="1:13">
      <c r="A27" t="s">
        <v>123</v>
      </c>
    </row>
  </sheetData>
  <mergeCells count="3">
    <mergeCell ref="B3:E3"/>
    <mergeCell ref="F3:I3"/>
    <mergeCell ref="J3:M3"/>
  </mergeCells>
  <hyperlinks>
    <hyperlink ref="I1" location="Índice!A1" display="Índice!A1" xr:uid="{109C3FD7-62C6-4185-9777-D532BE4E758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40A682"/>
  </sheetPr>
  <dimension ref="A1:P16"/>
  <sheetViews>
    <sheetView topLeftCell="A2" workbookViewId="0">
      <selection activeCell="P1" sqref="P1"/>
    </sheetView>
  </sheetViews>
  <sheetFormatPr defaultColWidth="9.140625" defaultRowHeight="14.45"/>
  <cols>
    <col min="1" max="1" width="31.85546875" customWidth="1"/>
  </cols>
  <sheetData>
    <row r="1" spans="1:16" ht="18.600000000000001">
      <c r="A1" s="22" t="s">
        <v>145</v>
      </c>
      <c r="P1" s="130" t="s">
        <v>30</v>
      </c>
    </row>
    <row r="2" spans="1:16">
      <c r="A2" s="92" t="s">
        <v>135</v>
      </c>
    </row>
    <row r="3" spans="1:16" ht="39">
      <c r="A3" s="53" t="s">
        <v>146</v>
      </c>
      <c r="B3" s="54" t="s">
        <v>147</v>
      </c>
      <c r="C3" s="54" t="s">
        <v>148</v>
      </c>
      <c r="D3" s="54" t="s">
        <v>149</v>
      </c>
      <c r="E3" s="54" t="s">
        <v>150</v>
      </c>
      <c r="F3" s="54" t="s">
        <v>151</v>
      </c>
      <c r="G3" s="54" t="s">
        <v>152</v>
      </c>
      <c r="H3" s="54" t="s">
        <v>153</v>
      </c>
    </row>
    <row r="4" spans="1:16">
      <c r="A4" s="91" t="s">
        <v>154</v>
      </c>
      <c r="B4" s="51">
        <v>426.63379414732594</v>
      </c>
      <c r="C4" s="51">
        <v>433.07152358524223</v>
      </c>
      <c r="D4" s="51">
        <v>381.05912303262414</v>
      </c>
      <c r="E4" s="51">
        <v>385.84419421350884</v>
      </c>
      <c r="F4" s="52">
        <f>(E4-D4)/D4</f>
        <v>1.2557293321842418E-2</v>
      </c>
      <c r="G4" s="51">
        <v>1.0655721917861181</v>
      </c>
      <c r="H4" s="51">
        <v>1.0775067764362116</v>
      </c>
    </row>
    <row r="5" spans="1:16">
      <c r="A5" s="91" t="s">
        <v>155</v>
      </c>
      <c r="B5" s="51">
        <v>443.19409598030325</v>
      </c>
      <c r="C5" s="51">
        <v>441.37370876699197</v>
      </c>
      <c r="D5" s="51">
        <v>395.85038940720193</v>
      </c>
      <c r="E5" s="51">
        <v>393.24100923645051</v>
      </c>
      <c r="F5" s="52">
        <f t="shared" ref="F5:F15" si="0">(E5-D5)/D5</f>
        <v>-6.5918342903717947E-3</v>
      </c>
      <c r="G5" s="51">
        <v>1.1069336529804268</v>
      </c>
      <c r="H5" s="51">
        <v>1.0981630890898486</v>
      </c>
    </row>
    <row r="6" spans="1:16">
      <c r="A6" s="91" t="s">
        <v>104</v>
      </c>
      <c r="B6" s="51">
        <v>401.25948020506985</v>
      </c>
      <c r="C6" s="51">
        <v>411.94723215034816</v>
      </c>
      <c r="D6" s="51">
        <v>358.39539139431037</v>
      </c>
      <c r="E6" s="51">
        <v>367.02354967065952</v>
      </c>
      <c r="F6" s="52">
        <f t="shared" si="0"/>
        <v>2.4074411902401848E-2</v>
      </c>
      <c r="G6" s="51">
        <v>1.0021966137296314</v>
      </c>
      <c r="H6" s="51">
        <v>1.0249483283995524</v>
      </c>
    </row>
    <row r="7" spans="1:16">
      <c r="A7" s="91" t="s">
        <v>156</v>
      </c>
      <c r="B7" s="51">
        <v>432.95921929350709</v>
      </c>
      <c r="C7" s="51">
        <v>436.02608491761094</v>
      </c>
      <c r="D7" s="51">
        <v>386.70884181270731</v>
      </c>
      <c r="E7" s="51">
        <v>388.47655463080099</v>
      </c>
      <c r="F7" s="52">
        <f t="shared" si="0"/>
        <v>4.5711724867926141E-3</v>
      </c>
      <c r="G7" s="51">
        <v>1.0813707460250439</v>
      </c>
      <c r="H7" s="51">
        <v>1.0848578944009031</v>
      </c>
    </row>
    <row r="8" spans="1:16">
      <c r="A8" s="91" t="s">
        <v>106</v>
      </c>
      <c r="B8" s="51">
        <v>584.50710453284</v>
      </c>
      <c r="C8" s="51">
        <v>591.03685121485125</v>
      </c>
      <c r="D8" s="51">
        <v>522.0677961172205</v>
      </c>
      <c r="E8" s="51">
        <v>526.58308198044483</v>
      </c>
      <c r="F8" s="52">
        <f t="shared" si="0"/>
        <v>8.648849626056063E-3</v>
      </c>
      <c r="G8" s="51">
        <v>1.4598808745013239</v>
      </c>
      <c r="H8" s="51">
        <v>1.4705335669159316</v>
      </c>
    </row>
    <row r="9" spans="1:16">
      <c r="A9" s="91" t="s">
        <v>107</v>
      </c>
      <c r="B9" s="51">
        <v>633.73311674378067</v>
      </c>
      <c r="C9" s="51">
        <v>632.89724624270082</v>
      </c>
      <c r="D9" s="51">
        <v>566.03529541245155</v>
      </c>
      <c r="E9" s="51">
        <v>563.87851589691809</v>
      </c>
      <c r="F9" s="52">
        <f t="shared" si="0"/>
        <v>-3.8103269054306633E-3</v>
      </c>
      <c r="G9" s="51">
        <v>1.5828291042104519</v>
      </c>
      <c r="H9" s="51">
        <v>1.5746846293857006</v>
      </c>
    </row>
    <row r="10" spans="1:16">
      <c r="A10" s="91" t="s">
        <v>108</v>
      </c>
      <c r="B10" s="51">
        <v>426.25785111662532</v>
      </c>
      <c r="C10" s="51">
        <v>456.71951015004413</v>
      </c>
      <c r="D10" s="51">
        <v>380.72333968973322</v>
      </c>
      <c r="E10" s="51">
        <v>406.9133198058127</v>
      </c>
      <c r="F10" s="52">
        <f t="shared" si="0"/>
        <v>6.8790056678486672E-2</v>
      </c>
      <c r="G10" s="51">
        <v>1.064633226226648</v>
      </c>
      <c r="H10" s="51">
        <v>1.1363443226265031</v>
      </c>
    </row>
    <row r="11" spans="1:16">
      <c r="A11" s="91" t="s">
        <v>157</v>
      </c>
      <c r="B11" s="51">
        <v>437.62294206809247</v>
      </c>
      <c r="C11" s="51">
        <v>443.82199590805152</v>
      </c>
      <c r="D11" s="51">
        <v>390.87436769211547</v>
      </c>
      <c r="E11" s="51">
        <v>395.42230569142157</v>
      </c>
      <c r="F11" s="52">
        <f t="shared" si="0"/>
        <v>1.1635293524512784E-2</v>
      </c>
      <c r="G11" s="51">
        <v>1.0930189871324554</v>
      </c>
      <c r="H11" s="51">
        <v>1.1042545678444753</v>
      </c>
    </row>
    <row r="12" spans="1:16">
      <c r="A12" s="91" t="s">
        <v>110</v>
      </c>
      <c r="B12" s="51">
        <v>438.23355052089499</v>
      </c>
      <c r="C12" s="51">
        <v>445.94458480091606</v>
      </c>
      <c r="D12" s="51">
        <v>391.4197485895811</v>
      </c>
      <c r="E12" s="51">
        <v>397.31342195377414</v>
      </c>
      <c r="F12" s="52">
        <f t="shared" si="0"/>
        <v>1.50571691526295E-2</v>
      </c>
      <c r="G12" s="51">
        <v>1.0945440594457641</v>
      </c>
      <c r="H12" s="51">
        <v>1.1095356906869926</v>
      </c>
    </row>
    <row r="13" spans="1:16">
      <c r="A13" s="91" t="s">
        <v>111</v>
      </c>
      <c r="B13" s="51">
        <v>312.51724843661168</v>
      </c>
      <c r="C13" s="51">
        <v>311.05232201533408</v>
      </c>
      <c r="D13" s="51">
        <v>279.13294787121447</v>
      </c>
      <c r="E13" s="51">
        <v>277.13143443989139</v>
      </c>
      <c r="F13" s="52">
        <f t="shared" si="0"/>
        <v>-7.1704664267957657E-3</v>
      </c>
      <c r="G13" s="51">
        <v>0.78055159707430866</v>
      </c>
      <c r="H13" s="51">
        <v>0.7739160081989801</v>
      </c>
    </row>
    <row r="14" spans="1:16">
      <c r="A14" s="91" t="s">
        <v>158</v>
      </c>
      <c r="B14" s="51">
        <v>450.29139947110457</v>
      </c>
      <c r="C14" s="51">
        <v>453.02638441302696</v>
      </c>
      <c r="D14" s="51">
        <v>402.18953150330884</v>
      </c>
      <c r="E14" s="51">
        <v>403.62293693249023</v>
      </c>
      <c r="F14" s="52">
        <f t="shared" si="0"/>
        <v>3.5640048208703777E-3</v>
      </c>
      <c r="G14" s="51">
        <v>1.1246600716097321</v>
      </c>
      <c r="H14" s="51">
        <v>1.1271556140849595</v>
      </c>
    </row>
    <row r="15" spans="1:16">
      <c r="A15" s="88" t="s">
        <v>159</v>
      </c>
      <c r="B15" s="89">
        <v>669.74537783981805</v>
      </c>
      <c r="C15" s="89">
        <v>678.03726457749144</v>
      </c>
      <c r="D15" s="89">
        <v>598.20058756682579</v>
      </c>
      <c r="E15" s="89">
        <v>604.09592353661037</v>
      </c>
      <c r="F15" s="90">
        <f t="shared" si="0"/>
        <v>9.855115645679648E-3</v>
      </c>
      <c r="G15" s="89">
        <v>1.6727743090059894</v>
      </c>
      <c r="H15" s="89">
        <v>1.6869955826470229</v>
      </c>
    </row>
    <row r="16" spans="1:16">
      <c r="A16" t="s">
        <v>123</v>
      </c>
    </row>
  </sheetData>
  <hyperlinks>
    <hyperlink ref="P1" location="Índice!A1" display="Índice!A1" xr:uid="{4CCEFFB8-F79F-42AE-827E-E12A04BE3704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29C5D1"/>
  </sheetPr>
  <dimension ref="A1:Q25"/>
  <sheetViews>
    <sheetView topLeftCell="A11" workbookViewId="0">
      <selection activeCell="C27" sqref="C27"/>
    </sheetView>
  </sheetViews>
  <sheetFormatPr defaultColWidth="9.140625" defaultRowHeight="14.45"/>
  <cols>
    <col min="2" max="2" width="17.5703125" customWidth="1"/>
    <col min="3" max="3" width="10.85546875" bestFit="1" customWidth="1"/>
    <col min="4" max="4" width="9.85546875" bestFit="1" customWidth="1"/>
    <col min="5" max="5" width="19.85546875" customWidth="1"/>
    <col min="6" max="6" width="27.5703125" customWidth="1"/>
  </cols>
  <sheetData>
    <row r="1" spans="1:17" ht="18.75" customHeight="1">
      <c r="A1" s="22" t="s">
        <v>160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ht="15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 t="s">
        <v>30</v>
      </c>
      <c r="P2" s="129"/>
      <c r="Q2" s="129"/>
    </row>
    <row r="3" spans="1:17" ht="43.5">
      <c r="A3" s="125" t="s">
        <v>161</v>
      </c>
      <c r="B3" s="126" t="s">
        <v>162</v>
      </c>
      <c r="C3" s="126" t="s">
        <v>163</v>
      </c>
      <c r="D3" s="126" t="s">
        <v>164</v>
      </c>
      <c r="E3" s="126" t="s">
        <v>163</v>
      </c>
      <c r="F3" s="126" t="s">
        <v>164</v>
      </c>
    </row>
    <row r="4" spans="1:17">
      <c r="A4" s="127">
        <v>1950</v>
      </c>
      <c r="B4" s="119" t="s">
        <v>165</v>
      </c>
      <c r="C4" s="120">
        <v>91080</v>
      </c>
      <c r="D4" s="120">
        <v>24241</v>
      </c>
      <c r="E4" s="121">
        <v>0.51570000000000005</v>
      </c>
      <c r="F4" s="121">
        <v>0.13730000000000001</v>
      </c>
    </row>
    <row r="5" spans="1:17">
      <c r="A5" s="127">
        <v>1961</v>
      </c>
      <c r="B5" s="119" t="s">
        <v>165</v>
      </c>
      <c r="C5" s="120">
        <v>140551</v>
      </c>
      <c r="D5" s="120">
        <v>28467</v>
      </c>
      <c r="E5" s="121">
        <v>0.62019999999999997</v>
      </c>
      <c r="F5" s="121">
        <v>0.12559999999999999</v>
      </c>
    </row>
    <row r="6" spans="1:17">
      <c r="A6" s="127">
        <v>1971</v>
      </c>
      <c r="B6" s="119" t="s">
        <v>165</v>
      </c>
      <c r="C6" s="120">
        <v>173931</v>
      </c>
      <c r="D6" s="120">
        <v>16024</v>
      </c>
      <c r="E6" s="121">
        <v>0.67649999999999999</v>
      </c>
      <c r="F6" s="121">
        <v>6.2300000000000001E-2</v>
      </c>
    </row>
    <row r="7" spans="1:17">
      <c r="A7" s="127">
        <v>1950</v>
      </c>
      <c r="B7" s="119" t="s">
        <v>166</v>
      </c>
      <c r="C7" s="120">
        <v>14330</v>
      </c>
      <c r="D7" s="120">
        <v>3638</v>
      </c>
      <c r="E7" s="121">
        <v>0.48820000000000002</v>
      </c>
      <c r="F7" s="121">
        <v>0.124</v>
      </c>
    </row>
    <row r="8" spans="1:17">
      <c r="A8" s="127">
        <v>1961</v>
      </c>
      <c r="B8" s="119" t="s">
        <v>166</v>
      </c>
      <c r="C8" s="120">
        <v>19734</v>
      </c>
      <c r="D8" s="120">
        <v>3391</v>
      </c>
      <c r="E8" s="121">
        <v>0.59219999999999995</v>
      </c>
      <c r="F8" s="121">
        <v>0.1018</v>
      </c>
    </row>
    <row r="9" spans="1:17">
      <c r="A9" s="127">
        <v>1971</v>
      </c>
      <c r="B9" s="119" t="s">
        <v>166</v>
      </c>
      <c r="C9" s="120">
        <v>34384</v>
      </c>
      <c r="D9" s="120">
        <v>2680</v>
      </c>
      <c r="E9" s="121">
        <v>0.66910000000000003</v>
      </c>
      <c r="F9" s="121">
        <v>5.2200000000000003E-2</v>
      </c>
    </row>
    <row r="10" spans="1:17">
      <c r="A10" s="127">
        <v>1950</v>
      </c>
      <c r="B10" s="119" t="s">
        <v>167</v>
      </c>
      <c r="C10" s="120">
        <v>4721</v>
      </c>
      <c r="D10" s="120">
        <v>1219</v>
      </c>
      <c r="E10" s="121">
        <v>0.42059999999999997</v>
      </c>
      <c r="F10" s="121">
        <v>0.1086</v>
      </c>
    </row>
    <row r="11" spans="1:17">
      <c r="A11" s="127">
        <v>1961</v>
      </c>
      <c r="B11" s="119" t="s">
        <v>167</v>
      </c>
      <c r="C11" s="120">
        <v>5625</v>
      </c>
      <c r="D11" s="120">
        <v>2566</v>
      </c>
      <c r="E11" s="121">
        <v>0.42409999999999998</v>
      </c>
      <c r="F11" s="121">
        <v>0.19350000000000001</v>
      </c>
    </row>
    <row r="12" spans="1:17">
      <c r="A12" s="127">
        <v>1971</v>
      </c>
      <c r="B12" s="119" t="s">
        <v>167</v>
      </c>
      <c r="C12" s="120">
        <v>5210</v>
      </c>
      <c r="D12" s="120">
        <v>3674</v>
      </c>
      <c r="E12" s="121">
        <v>0.36359999999999998</v>
      </c>
      <c r="F12" s="121">
        <v>0.25640000000000002</v>
      </c>
    </row>
    <row r="13" spans="1:17">
      <c r="A13" s="127">
        <v>1950</v>
      </c>
      <c r="B13" s="119" t="s">
        <v>168</v>
      </c>
      <c r="C13" s="120">
        <v>45566</v>
      </c>
      <c r="D13" s="120">
        <v>5823</v>
      </c>
      <c r="E13" s="121">
        <v>0.55649999999999999</v>
      </c>
      <c r="F13" s="121">
        <v>7.1099999999999997E-2</v>
      </c>
    </row>
    <row r="14" spans="1:17">
      <c r="A14" s="127">
        <v>1961</v>
      </c>
      <c r="B14" s="119" t="s">
        <v>168</v>
      </c>
      <c r="C14" s="120">
        <v>87672</v>
      </c>
      <c r="D14" s="120">
        <v>7822</v>
      </c>
      <c r="E14" s="121">
        <v>0.68620000000000003</v>
      </c>
      <c r="F14" s="121">
        <v>6.1199999999999997E-2</v>
      </c>
    </row>
    <row r="15" spans="1:17">
      <c r="A15" s="127">
        <v>1971</v>
      </c>
      <c r="B15" s="119" t="s">
        <v>168</v>
      </c>
      <c r="C15" s="120">
        <v>92457</v>
      </c>
      <c r="D15" s="120">
        <v>4496</v>
      </c>
      <c r="E15" s="121">
        <v>0.72489999999999999</v>
      </c>
      <c r="F15" s="121">
        <v>3.5200000000000002E-2</v>
      </c>
    </row>
    <row r="16" spans="1:17">
      <c r="A16" s="127">
        <v>1950</v>
      </c>
      <c r="B16" s="119" t="s">
        <v>169</v>
      </c>
      <c r="C16" s="120">
        <v>11899</v>
      </c>
      <c r="D16" s="120">
        <v>51957</v>
      </c>
      <c r="E16" s="121">
        <v>0.1031</v>
      </c>
      <c r="F16" s="121">
        <v>0.4501</v>
      </c>
    </row>
    <row r="17" spans="1:6">
      <c r="A17" s="127">
        <v>1961</v>
      </c>
      <c r="B17" s="119" t="s">
        <v>169</v>
      </c>
      <c r="C17" s="120">
        <v>13000</v>
      </c>
      <c r="D17" s="120">
        <v>63338</v>
      </c>
      <c r="E17" s="121">
        <v>9.35E-2</v>
      </c>
      <c r="F17" s="121">
        <v>0.4556</v>
      </c>
    </row>
    <row r="18" spans="1:6">
      <c r="A18" s="127">
        <v>1971</v>
      </c>
      <c r="B18" s="119" t="s">
        <v>169</v>
      </c>
      <c r="C18" s="120">
        <v>16420</v>
      </c>
      <c r="D18" s="120">
        <v>57843</v>
      </c>
      <c r="E18" s="121">
        <v>0.11169999999999999</v>
      </c>
      <c r="F18" s="121">
        <v>0.39340000000000003</v>
      </c>
    </row>
    <row r="19" spans="1:6">
      <c r="A19" s="127">
        <v>1950</v>
      </c>
      <c r="B19" s="119" t="s">
        <v>170</v>
      </c>
      <c r="C19" s="120">
        <v>2042</v>
      </c>
      <c r="D19" s="120">
        <v>8814</v>
      </c>
      <c r="E19" s="121">
        <v>0.13039999999999999</v>
      </c>
      <c r="F19" s="121">
        <v>0.56279999999999997</v>
      </c>
    </row>
    <row r="20" spans="1:6">
      <c r="A20" s="127">
        <v>1961</v>
      </c>
      <c r="B20" s="119" t="s">
        <v>170</v>
      </c>
      <c r="C20" s="120">
        <v>2043.8</v>
      </c>
      <c r="D20" s="120">
        <v>8321</v>
      </c>
      <c r="E20" s="121">
        <v>0.1368</v>
      </c>
      <c r="F20" s="121">
        <v>0.55720000000000003</v>
      </c>
    </row>
    <row r="21" spans="1:6">
      <c r="A21" s="127">
        <v>1971</v>
      </c>
      <c r="B21" s="119" t="s">
        <v>170</v>
      </c>
      <c r="C21" s="120">
        <v>2730.5</v>
      </c>
      <c r="D21" s="120">
        <v>13191.9</v>
      </c>
      <c r="E21" s="121">
        <v>0.1174</v>
      </c>
      <c r="F21" s="121">
        <v>0.56740000000000002</v>
      </c>
    </row>
    <row r="22" spans="1:6">
      <c r="A22" s="127">
        <v>1950</v>
      </c>
      <c r="B22" s="119" t="s">
        <v>171</v>
      </c>
      <c r="C22" s="119">
        <v>904</v>
      </c>
      <c r="D22" s="120">
        <v>10918</v>
      </c>
      <c r="E22" s="121">
        <v>5.2699999999999997E-2</v>
      </c>
      <c r="F22" s="121">
        <v>0.63649999999999995</v>
      </c>
    </row>
    <row r="23" spans="1:6">
      <c r="A23" s="127">
        <v>1961</v>
      </c>
      <c r="B23" s="119" t="s">
        <v>171</v>
      </c>
      <c r="C23" s="120">
        <v>1091</v>
      </c>
      <c r="D23" s="120">
        <v>32542</v>
      </c>
      <c r="E23" s="121">
        <v>2.4799999999999999E-2</v>
      </c>
      <c r="F23" s="121">
        <v>0.74070000000000003</v>
      </c>
    </row>
    <row r="24" spans="1:6">
      <c r="A24" s="128">
        <v>1971</v>
      </c>
      <c r="B24" s="122" t="s">
        <v>171</v>
      </c>
      <c r="C24" s="123">
        <v>2041</v>
      </c>
      <c r="D24" s="123">
        <v>46443</v>
      </c>
      <c r="E24" s="124">
        <v>3.1800000000000002E-2</v>
      </c>
      <c r="F24" s="124">
        <v>0.72360000000000002</v>
      </c>
    </row>
    <row r="25" spans="1:6">
      <c r="A25" t="s">
        <v>172</v>
      </c>
    </row>
  </sheetData>
  <hyperlinks>
    <hyperlink ref="O2" location="Índice!A1" display="Índice!A1" xr:uid="{E74D4D67-EB2A-4D11-BE2D-97AB00CCF398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29C5D1"/>
  </sheetPr>
  <dimension ref="A1:N9"/>
  <sheetViews>
    <sheetView workbookViewId="0">
      <selection activeCell="A8" sqref="A8"/>
    </sheetView>
  </sheetViews>
  <sheetFormatPr defaultColWidth="9.140625" defaultRowHeight="14.45"/>
  <cols>
    <col min="1" max="1" width="15.85546875" customWidth="1"/>
    <col min="2" max="2" width="15.140625" customWidth="1"/>
    <col min="3" max="3" width="13.85546875" customWidth="1"/>
    <col min="4" max="4" width="16.5703125" customWidth="1"/>
    <col min="5" max="6" width="13.7109375" customWidth="1"/>
    <col min="7" max="7" width="14.28515625" customWidth="1"/>
    <col min="8" max="8" width="16.42578125" customWidth="1"/>
  </cols>
  <sheetData>
    <row r="1" spans="1:14" ht="18.600000000000001">
      <c r="A1" s="22" t="s">
        <v>173</v>
      </c>
      <c r="N1" s="130" t="s">
        <v>30</v>
      </c>
    </row>
    <row r="2" spans="1:14" ht="17.25" customHeight="1">
      <c r="A2" s="112" t="s">
        <v>174</v>
      </c>
    </row>
    <row r="3" spans="1:14" ht="8.25" customHeight="1"/>
    <row r="4" spans="1:14" ht="30" customHeight="1">
      <c r="A4" s="113" t="s">
        <v>175</v>
      </c>
      <c r="B4" s="114" t="s">
        <v>176</v>
      </c>
      <c r="C4" s="114" t="s">
        <v>165</v>
      </c>
      <c r="D4" s="114" t="s">
        <v>166</v>
      </c>
      <c r="E4" s="114" t="s">
        <v>168</v>
      </c>
      <c r="F4" s="114" t="s">
        <v>177</v>
      </c>
      <c r="G4" s="114" t="s">
        <v>178</v>
      </c>
      <c r="H4" s="115" t="s">
        <v>179</v>
      </c>
    </row>
    <row r="5" spans="1:14">
      <c r="A5" s="116">
        <v>1327584.3500000001</v>
      </c>
      <c r="B5" s="116">
        <v>755448.33</v>
      </c>
      <c r="C5" s="117">
        <v>361903.4</v>
      </c>
      <c r="D5" s="117">
        <v>104260.51</v>
      </c>
      <c r="E5" s="117">
        <v>115438.56</v>
      </c>
      <c r="F5" s="116">
        <v>3769.83</v>
      </c>
      <c r="G5" s="116">
        <v>217628.03</v>
      </c>
      <c r="H5" s="117">
        <v>98038.93</v>
      </c>
    </row>
    <row r="6" spans="1:14">
      <c r="C6" s="118">
        <f>+C5/SUM($C$5:$H$5)</f>
        <v>0.40165108898806479</v>
      </c>
      <c r="D6" s="118">
        <f t="shared" ref="D6:H6" si="0">+D5/$A$5</f>
        <v>7.8534000494959122E-2</v>
      </c>
      <c r="E6" s="118">
        <f t="shared" si="0"/>
        <v>8.6953842141932441E-2</v>
      </c>
      <c r="F6" s="118">
        <f t="shared" si="0"/>
        <v>2.8396161795670458E-3</v>
      </c>
      <c r="G6" s="118">
        <f t="shared" si="0"/>
        <v>0.16392783629906452</v>
      </c>
      <c r="H6" s="118">
        <f t="shared" si="0"/>
        <v>7.384760900503233E-2</v>
      </c>
    </row>
    <row r="7" spans="1:14">
      <c r="A7" t="s">
        <v>180</v>
      </c>
    </row>
    <row r="9" spans="1:14">
      <c r="A9" t="s">
        <v>181</v>
      </c>
    </row>
  </sheetData>
  <hyperlinks>
    <hyperlink ref="N1" location="Índice!A1" display="Índice!A1" xr:uid="{9E323024-3E49-44D1-83DD-044D7633290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29C5D1"/>
  </sheetPr>
  <dimension ref="A1:Q17"/>
  <sheetViews>
    <sheetView topLeftCell="A3" workbookViewId="0">
      <selection activeCell="Q1" sqref="Q1"/>
    </sheetView>
  </sheetViews>
  <sheetFormatPr defaultColWidth="9.140625" defaultRowHeight="14.45"/>
  <cols>
    <col min="2" max="12" width="9.42578125" bestFit="1" customWidth="1"/>
    <col min="13" max="13" width="14.85546875" customWidth="1"/>
    <col min="14" max="14" width="14.42578125" customWidth="1"/>
  </cols>
  <sheetData>
    <row r="1" spans="1:17" ht="18.600000000000001">
      <c r="A1" s="22" t="s">
        <v>182</v>
      </c>
      <c r="Q1" s="130" t="s">
        <v>30</v>
      </c>
    </row>
    <row r="3" spans="1:17" ht="48" customHeight="1">
      <c r="A3" s="107"/>
      <c r="B3" s="108">
        <v>2007</v>
      </c>
      <c r="C3" s="108">
        <v>2008</v>
      </c>
      <c r="D3" s="108">
        <v>2009</v>
      </c>
      <c r="E3" s="108">
        <v>2010</v>
      </c>
      <c r="F3" s="108">
        <v>2011</v>
      </c>
      <c r="G3" s="108">
        <v>2012</v>
      </c>
      <c r="H3" s="108">
        <v>2013</v>
      </c>
      <c r="I3" s="108">
        <v>2014</v>
      </c>
      <c r="J3" s="108">
        <v>2015</v>
      </c>
      <c r="K3" s="108">
        <v>2016</v>
      </c>
      <c r="L3" s="108">
        <v>2017</v>
      </c>
      <c r="M3" s="108" t="s">
        <v>183</v>
      </c>
      <c r="N3" s="108" t="s">
        <v>184</v>
      </c>
    </row>
    <row r="4" spans="1:17">
      <c r="A4" s="141" t="s">
        <v>185</v>
      </c>
      <c r="B4" s="104">
        <v>108522</v>
      </c>
      <c r="C4" s="104">
        <v>146493</v>
      </c>
      <c r="D4" s="104">
        <v>176917</v>
      </c>
      <c r="E4" s="104">
        <v>189317</v>
      </c>
      <c r="F4" s="104">
        <v>176749</v>
      </c>
      <c r="G4" s="104">
        <v>201082</v>
      </c>
      <c r="H4" s="104">
        <v>217186</v>
      </c>
      <c r="I4" s="104">
        <v>218511</v>
      </c>
      <c r="J4" s="104">
        <v>208632</v>
      </c>
      <c r="K4" s="104">
        <v>218216</v>
      </c>
      <c r="L4" s="104">
        <v>233447</v>
      </c>
      <c r="M4" s="142">
        <f>(J4-B4)/B4</f>
        <v>0.92248576325537679</v>
      </c>
      <c r="N4" s="142">
        <f>(L4-B4)/B4</f>
        <v>1.1511490757634397</v>
      </c>
    </row>
    <row r="5" spans="1:17">
      <c r="A5" s="141"/>
      <c r="B5" s="105">
        <f t="shared" ref="B5:L5" si="0">B4/B$16</f>
        <v>0.40872574977496395</v>
      </c>
      <c r="C5" s="105">
        <f t="shared" si="0"/>
        <v>0.44266129202839211</v>
      </c>
      <c r="D5" s="105">
        <f t="shared" si="0"/>
        <v>0.48000141083521447</v>
      </c>
      <c r="E5" s="105">
        <f t="shared" si="0"/>
        <v>0.49677244984177132</v>
      </c>
      <c r="F5" s="105">
        <f t="shared" si="0"/>
        <v>0.47301713040895138</v>
      </c>
      <c r="G5" s="105">
        <f t="shared" si="0"/>
        <v>0.48270299465882494</v>
      </c>
      <c r="H5" s="105">
        <f t="shared" si="0"/>
        <v>0.50541517925709423</v>
      </c>
      <c r="I5" s="105">
        <f t="shared" si="0"/>
        <v>0.52283238861359482</v>
      </c>
      <c r="J5" s="105">
        <f t="shared" si="0"/>
        <v>0.49650642551166113</v>
      </c>
      <c r="K5" s="105">
        <f t="shared" si="0"/>
        <v>0.50282153909254512</v>
      </c>
      <c r="L5" s="105">
        <f t="shared" si="0"/>
        <v>0.51992650334075718</v>
      </c>
      <c r="M5" s="142"/>
      <c r="N5" s="142"/>
    </row>
    <row r="6" spans="1:17">
      <c r="A6" s="141" t="s">
        <v>186</v>
      </c>
      <c r="B6" s="104">
        <v>99049</v>
      </c>
      <c r="C6" s="104">
        <v>122682</v>
      </c>
      <c r="D6" s="104">
        <v>139932</v>
      </c>
      <c r="E6" s="104">
        <v>142186</v>
      </c>
      <c r="F6" s="104">
        <v>148349</v>
      </c>
      <c r="G6" s="104">
        <v>167245</v>
      </c>
      <c r="H6" s="104">
        <v>163377</v>
      </c>
      <c r="I6" s="104">
        <v>159163</v>
      </c>
      <c r="J6" s="104">
        <v>166186</v>
      </c>
      <c r="K6" s="104">
        <v>164227</v>
      </c>
      <c r="L6" s="104">
        <v>162685</v>
      </c>
      <c r="M6" s="142">
        <f>(J6-B6)/B6</f>
        <v>0.6778160304495755</v>
      </c>
      <c r="N6" s="142">
        <f>(L6-B6)/B6</f>
        <v>0.64246988864097565</v>
      </c>
    </row>
    <row r="7" spans="1:17">
      <c r="A7" s="141"/>
      <c r="B7" s="106">
        <f t="shared" ref="B7:L7" si="1">B6/B$16</f>
        <v>0.37304764738449719</v>
      </c>
      <c r="C7" s="106">
        <f t="shared" si="1"/>
        <v>0.37071104167862767</v>
      </c>
      <c r="D7" s="106">
        <f t="shared" si="1"/>
        <v>0.37965575620767494</v>
      </c>
      <c r="E7" s="106">
        <f t="shared" si="1"/>
        <v>0.37309955024219749</v>
      </c>
      <c r="F7" s="106">
        <f t="shared" si="1"/>
        <v>0.39701281636126673</v>
      </c>
      <c r="G7" s="106">
        <f t="shared" si="1"/>
        <v>0.40147632479145412</v>
      </c>
      <c r="H7" s="106">
        <f t="shared" si="1"/>
        <v>0.38019584937098283</v>
      </c>
      <c r="I7" s="106">
        <f t="shared" si="1"/>
        <v>0.38083012511455078</v>
      </c>
      <c r="J7" s="106">
        <f t="shared" si="1"/>
        <v>0.3954926225606854</v>
      </c>
      <c r="K7" s="106">
        <f t="shared" si="1"/>
        <v>0.37841804863324141</v>
      </c>
      <c r="L7" s="106">
        <f t="shared" si="1"/>
        <v>0.36232739420935411</v>
      </c>
      <c r="M7" s="142"/>
      <c r="N7" s="142"/>
    </row>
    <row r="8" spans="1:17">
      <c r="A8" s="141" t="s">
        <v>187</v>
      </c>
      <c r="B8" s="104">
        <v>18156</v>
      </c>
      <c r="C8" s="104">
        <v>20401</v>
      </c>
      <c r="D8" s="104">
        <v>23500</v>
      </c>
      <c r="E8" s="104">
        <v>24421</v>
      </c>
      <c r="F8" s="104">
        <v>23759</v>
      </c>
      <c r="G8" s="104">
        <v>21677</v>
      </c>
      <c r="H8" s="104">
        <v>21292</v>
      </c>
      <c r="I8" s="104">
        <v>19179</v>
      </c>
      <c r="J8" s="104">
        <v>21279</v>
      </c>
      <c r="K8" s="104">
        <v>27268</v>
      </c>
      <c r="L8" s="104">
        <v>29160</v>
      </c>
      <c r="M8" s="142">
        <f>(J8-B8)/B8</f>
        <v>0.17200925313945803</v>
      </c>
      <c r="N8" s="142">
        <f>(L8-B8)/B8</f>
        <v>0.60608063450099137</v>
      </c>
    </row>
    <row r="9" spans="1:17">
      <c r="A9" s="141"/>
      <c r="B9" s="106">
        <f t="shared" ref="B9:L9" si="2">B8/B$16</f>
        <v>6.8380832576935974E-2</v>
      </c>
      <c r="C9" s="106">
        <f t="shared" si="2"/>
        <v>6.1646174347383335E-2</v>
      </c>
      <c r="D9" s="106">
        <f t="shared" si="2"/>
        <v>6.3758899114429585E-2</v>
      </c>
      <c r="E9" s="106">
        <f t="shared" si="2"/>
        <v>6.4081302775693141E-2</v>
      </c>
      <c r="F9" s="106">
        <f t="shared" si="2"/>
        <v>6.3584031600666904E-2</v>
      </c>
      <c r="G9" s="106">
        <f t="shared" si="2"/>
        <v>5.2036247974554403E-2</v>
      </c>
      <c r="H9" s="106">
        <f t="shared" si="2"/>
        <v>4.9548773847034565E-2</v>
      </c>
      <c r="I9" s="106">
        <f t="shared" si="2"/>
        <v>4.5889691508528799E-2</v>
      </c>
      <c r="J9" s="106">
        <f t="shared" si="2"/>
        <v>5.0640171346977632E-2</v>
      </c>
      <c r="K9" s="106">
        <f t="shared" si="2"/>
        <v>6.283195424705576E-2</v>
      </c>
      <c r="L9" s="106">
        <f t="shared" si="2"/>
        <v>6.4944320712694875E-2</v>
      </c>
      <c r="M9" s="142"/>
      <c r="N9" s="142"/>
    </row>
    <row r="10" spans="1:17">
      <c r="A10" s="141" t="s">
        <v>188</v>
      </c>
      <c r="B10" s="104">
        <v>14412</v>
      </c>
      <c r="C10" s="104">
        <v>15523</v>
      </c>
      <c r="D10" s="104">
        <v>17208</v>
      </c>
      <c r="E10" s="104">
        <v>16622</v>
      </c>
      <c r="F10" s="104">
        <v>16280</v>
      </c>
      <c r="G10" s="104">
        <v>18466</v>
      </c>
      <c r="H10" s="104">
        <v>18582</v>
      </c>
      <c r="I10" s="104">
        <v>14947</v>
      </c>
      <c r="J10" s="104">
        <v>16018</v>
      </c>
      <c r="K10" s="104">
        <v>15789</v>
      </c>
      <c r="L10" s="104">
        <v>15054</v>
      </c>
      <c r="M10" s="142">
        <f>(J10-B10)/B10</f>
        <v>0.11143491534832084</v>
      </c>
      <c r="N10" s="142">
        <f>(L10-B10)/B10</f>
        <v>4.4546211490424648E-2</v>
      </c>
    </row>
    <row r="11" spans="1:17">
      <c r="A11" s="141"/>
      <c r="B11" s="106">
        <f t="shared" ref="B11:L11" si="3">B10/B$16</f>
        <v>5.4279828106345074E-2</v>
      </c>
      <c r="C11" s="106">
        <f t="shared" si="3"/>
        <v>4.6906208734592988E-2</v>
      </c>
      <c r="D11" s="106">
        <f t="shared" si="3"/>
        <v>4.6687793019621462E-2</v>
      </c>
      <c r="E11" s="106">
        <f t="shared" si="3"/>
        <v>4.3616535552908203E-2</v>
      </c>
      <c r="F11" s="106">
        <f t="shared" si="3"/>
        <v>4.3568670165362908E-2</v>
      </c>
      <c r="G11" s="106">
        <f t="shared" si="3"/>
        <v>4.4328152193482566E-2</v>
      </c>
      <c r="H11" s="106">
        <f t="shared" si="3"/>
        <v>4.3242312400225261E-2</v>
      </c>
      <c r="I11" s="106">
        <f t="shared" si="3"/>
        <v>3.5763763438030137E-2</v>
      </c>
      <c r="J11" s="106">
        <f t="shared" si="3"/>
        <v>3.8119942884340792E-2</v>
      </c>
      <c r="K11" s="106">
        <f t="shared" si="3"/>
        <v>3.6381609417880427E-2</v>
      </c>
      <c r="L11" s="106">
        <f t="shared" si="3"/>
        <v>3.3527839643652559E-2</v>
      </c>
      <c r="M11" s="142"/>
      <c r="N11" s="142"/>
    </row>
    <row r="12" spans="1:17">
      <c r="A12" s="141" t="s">
        <v>189</v>
      </c>
      <c r="B12" s="104">
        <v>4939</v>
      </c>
      <c r="C12" s="104">
        <v>5076</v>
      </c>
      <c r="D12" s="104">
        <v>6110</v>
      </c>
      <c r="E12" s="104">
        <v>4781</v>
      </c>
      <c r="F12" s="104">
        <v>5201</v>
      </c>
      <c r="G12" s="104">
        <v>5217</v>
      </c>
      <c r="H12" s="104">
        <v>6382</v>
      </c>
      <c r="I12" s="104">
        <v>3644</v>
      </c>
      <c r="J12" s="104">
        <v>3064</v>
      </c>
      <c r="K12" s="104">
        <v>4854</v>
      </c>
      <c r="L12" s="104">
        <v>5857</v>
      </c>
      <c r="M12" s="142">
        <f>(J12-B12)/B12</f>
        <v>-0.37963150435310794</v>
      </c>
      <c r="N12" s="142">
        <f>(L12-B12)/B12</f>
        <v>0.18586758453128163</v>
      </c>
    </row>
    <row r="13" spans="1:17" ht="15" customHeight="1">
      <c r="A13" s="141"/>
      <c r="B13" s="106">
        <f t="shared" ref="B13:L13" si="4">B12/B$16</f>
        <v>1.8601725715878318E-2</v>
      </c>
      <c r="C13" s="106">
        <f t="shared" si="4"/>
        <v>1.5338266800025382E-2</v>
      </c>
      <c r="D13" s="106">
        <f t="shared" si="4"/>
        <v>1.6577313769751693E-2</v>
      </c>
      <c r="E13" s="106">
        <f t="shared" si="4"/>
        <v>1.2545461224789684E-2</v>
      </c>
      <c r="F13" s="106">
        <f t="shared" si="4"/>
        <v>1.3918959062042536E-2</v>
      </c>
      <c r="G13" s="106">
        <f t="shared" si="4"/>
        <v>1.2523555182140071E-2</v>
      </c>
      <c r="H13" s="106">
        <f t="shared" si="4"/>
        <v>1.4851600351858662E-2</v>
      </c>
      <c r="I13" s="106">
        <f t="shared" si="4"/>
        <v>8.7190174595692654E-3</v>
      </c>
      <c r="J13" s="106">
        <f t="shared" si="4"/>
        <v>7.2917658257972391E-3</v>
      </c>
      <c r="K13" s="106">
        <f t="shared" si="4"/>
        <v>1.118476991034211E-2</v>
      </c>
      <c r="L13" s="106">
        <f t="shared" si="4"/>
        <v>1.3044543429844098E-2</v>
      </c>
      <c r="M13" s="142"/>
      <c r="N13" s="142"/>
    </row>
    <row r="14" spans="1:17">
      <c r="A14" s="141" t="s">
        <v>190</v>
      </c>
      <c r="B14" s="104">
        <v>20435</v>
      </c>
      <c r="C14" s="104">
        <v>20762</v>
      </c>
      <c r="D14" s="104">
        <v>4909</v>
      </c>
      <c r="E14" s="104">
        <v>3767</v>
      </c>
      <c r="F14" s="104">
        <v>3325</v>
      </c>
      <c r="G14" s="104">
        <v>2888</v>
      </c>
      <c r="H14" s="104">
        <v>2899</v>
      </c>
      <c r="I14" s="104">
        <v>2493</v>
      </c>
      <c r="J14" s="104">
        <v>5021</v>
      </c>
      <c r="K14" s="104">
        <v>3629</v>
      </c>
      <c r="L14" s="104">
        <v>2797</v>
      </c>
      <c r="M14" s="142">
        <f>(J14-B14)/B14</f>
        <v>-0.75429410325422075</v>
      </c>
      <c r="N14" s="142">
        <f>(L14-B14)/B14</f>
        <v>-0.86312698801076582</v>
      </c>
    </row>
    <row r="15" spans="1:17">
      <c r="A15" s="141"/>
      <c r="B15" s="106">
        <f t="shared" ref="B15:L15" si="5">B14/B$16</f>
        <v>7.6964216441379518E-2</v>
      </c>
      <c r="C15" s="106">
        <f t="shared" si="5"/>
        <v>6.2737016410978522E-2</v>
      </c>
      <c r="D15" s="106">
        <f t="shared" si="5"/>
        <v>1.3318827053307865E-2</v>
      </c>
      <c r="E15" s="106">
        <f t="shared" si="5"/>
        <v>9.8847003626401884E-3</v>
      </c>
      <c r="F15" s="106">
        <f t="shared" si="5"/>
        <v>8.8983924017095612E-3</v>
      </c>
      <c r="G15" s="106">
        <f t="shared" si="5"/>
        <v>6.9327251995438995E-3</v>
      </c>
      <c r="H15" s="106">
        <f t="shared" si="5"/>
        <v>6.7462847728044905E-3</v>
      </c>
      <c r="I15" s="106">
        <f t="shared" si="5"/>
        <v>5.9650138657261738E-3</v>
      </c>
      <c r="J15" s="106">
        <f t="shared" si="5"/>
        <v>1.1949071870537838E-2</v>
      </c>
      <c r="K15" s="106">
        <f t="shared" si="5"/>
        <v>8.362078698935212E-3</v>
      </c>
      <c r="L15" s="106">
        <f t="shared" si="5"/>
        <v>6.2293986636971048E-3</v>
      </c>
      <c r="M15" s="142"/>
      <c r="N15" s="142"/>
    </row>
    <row r="16" spans="1:17">
      <c r="A16" s="111" t="s">
        <v>191</v>
      </c>
      <c r="B16" s="109">
        <f t="shared" ref="B16:L16" si="6">SUM(B4,B6,B8,B10,B12,B14)</f>
        <v>265513</v>
      </c>
      <c r="C16" s="109">
        <f t="shared" si="6"/>
        <v>330937</v>
      </c>
      <c r="D16" s="109">
        <f t="shared" si="6"/>
        <v>368576</v>
      </c>
      <c r="E16" s="109">
        <f t="shared" si="6"/>
        <v>381094</v>
      </c>
      <c r="F16" s="109">
        <f t="shared" si="6"/>
        <v>373663</v>
      </c>
      <c r="G16" s="109">
        <f t="shared" si="6"/>
        <v>416575</v>
      </c>
      <c r="H16" s="109">
        <f t="shared" si="6"/>
        <v>429718</v>
      </c>
      <c r="I16" s="109">
        <f t="shared" si="6"/>
        <v>417937</v>
      </c>
      <c r="J16" s="109">
        <f t="shared" si="6"/>
        <v>420200</v>
      </c>
      <c r="K16" s="109">
        <f t="shared" si="6"/>
        <v>433983</v>
      </c>
      <c r="L16" s="109">
        <f t="shared" si="6"/>
        <v>449000</v>
      </c>
      <c r="M16" s="110">
        <f>(J16-B16)/B16</f>
        <v>0.58259670901236471</v>
      </c>
      <c r="N16" s="110">
        <f>(L16-B16)/B16</f>
        <v>0.69106597417075621</v>
      </c>
    </row>
    <row r="17" spans="1:1">
      <c r="A17" t="s">
        <v>192</v>
      </c>
    </row>
  </sheetData>
  <mergeCells count="18">
    <mergeCell ref="A4:A5"/>
    <mergeCell ref="M4:M5"/>
    <mergeCell ref="N4:N5"/>
    <mergeCell ref="M8:M9"/>
    <mergeCell ref="N8:N9"/>
    <mergeCell ref="A14:A15"/>
    <mergeCell ref="M14:M15"/>
    <mergeCell ref="N14:N15"/>
    <mergeCell ref="A6:A7"/>
    <mergeCell ref="M6:M7"/>
    <mergeCell ref="N6:N7"/>
    <mergeCell ref="A8:A9"/>
    <mergeCell ref="A10:A11"/>
    <mergeCell ref="M10:M11"/>
    <mergeCell ref="N10:N11"/>
    <mergeCell ref="A12:A13"/>
    <mergeCell ref="M12:M13"/>
    <mergeCell ref="N12:N13"/>
  </mergeCells>
  <hyperlinks>
    <hyperlink ref="Q1" location="Índice!A1" display="Índice!A1" xr:uid="{4F171335-45A5-4451-961A-432C45D8FDC7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29C5D1"/>
  </sheetPr>
  <dimension ref="A1:Q52"/>
  <sheetViews>
    <sheetView workbookViewId="0">
      <selection activeCell="I3" sqref="I3"/>
    </sheetView>
  </sheetViews>
  <sheetFormatPr defaultColWidth="9.140625" defaultRowHeight="14.45"/>
  <cols>
    <col min="1" max="1" width="61" customWidth="1"/>
    <col min="2" max="12" width="9.85546875" bestFit="1" customWidth="1"/>
    <col min="13" max="13" width="15" customWidth="1"/>
    <col min="14" max="15" width="9.85546875" bestFit="1" customWidth="1"/>
  </cols>
  <sheetData>
    <row r="1" spans="1:17" ht="18.600000000000001">
      <c r="A1" s="22" t="s">
        <v>193</v>
      </c>
      <c r="M1" s="130" t="s">
        <v>30</v>
      </c>
    </row>
    <row r="2" spans="1:17">
      <c r="A2" s="91" t="s">
        <v>194</v>
      </c>
    </row>
    <row r="3" spans="1:17">
      <c r="A3" s="99" t="s">
        <v>195</v>
      </c>
      <c r="B3" s="100">
        <v>2005</v>
      </c>
      <c r="C3" s="100">
        <v>2006</v>
      </c>
      <c r="D3" s="100">
        <v>2007</v>
      </c>
      <c r="E3" s="100">
        <v>2008</v>
      </c>
      <c r="F3" s="100">
        <v>2009</v>
      </c>
      <c r="G3" s="100">
        <v>2010</v>
      </c>
      <c r="H3" s="100">
        <v>2011</v>
      </c>
      <c r="I3" s="100" t="s">
        <v>196</v>
      </c>
      <c r="J3" s="100" t="s">
        <v>197</v>
      </c>
      <c r="K3" s="100">
        <v>2014</v>
      </c>
      <c r="L3" s="100">
        <v>2015</v>
      </c>
      <c r="M3" s="100" t="s">
        <v>198</v>
      </c>
      <c r="N3" s="100" t="s">
        <v>199</v>
      </c>
      <c r="O3" s="100" t="s">
        <v>200</v>
      </c>
    </row>
    <row r="4" spans="1:17">
      <c r="A4" s="96" t="s">
        <v>201</v>
      </c>
      <c r="B4" s="93">
        <v>907.11</v>
      </c>
      <c r="C4" s="93">
        <v>967.38</v>
      </c>
      <c r="D4" s="93">
        <v>1189.6500000000001</v>
      </c>
      <c r="E4" s="93">
        <v>1275.29</v>
      </c>
      <c r="F4" s="93">
        <v>1173.78</v>
      </c>
      <c r="G4" s="93">
        <v>1287.98</v>
      </c>
      <c r="H4" s="93">
        <v>1486.84</v>
      </c>
      <c r="I4" s="93">
        <v>1393.17</v>
      </c>
      <c r="J4" s="93">
        <v>1234.42</v>
      </c>
      <c r="K4" s="93">
        <v>1325.53</v>
      </c>
      <c r="L4" s="93">
        <v>1296.08</v>
      </c>
      <c r="M4" s="93">
        <v>1360.09</v>
      </c>
      <c r="N4" s="93">
        <v>1256.8900000000001</v>
      </c>
      <c r="O4" s="93">
        <v>1270.76</v>
      </c>
    </row>
    <row r="5" spans="1:17">
      <c r="A5" s="96" t="s">
        <v>202</v>
      </c>
      <c r="B5" s="93">
        <v>43.08</v>
      </c>
      <c r="C5" s="93">
        <v>51.75</v>
      </c>
      <c r="D5" s="93">
        <v>58.1</v>
      </c>
      <c r="E5" s="93">
        <v>53.72</v>
      </c>
      <c r="F5" s="93">
        <v>45.59</v>
      </c>
      <c r="G5" s="93">
        <v>44.3</v>
      </c>
      <c r="H5" s="93">
        <v>54.37</v>
      </c>
      <c r="I5" s="93">
        <v>52.27</v>
      </c>
      <c r="J5" s="93">
        <v>56.32</v>
      </c>
      <c r="K5" s="93">
        <v>58.59</v>
      </c>
      <c r="L5" s="93">
        <v>55.99</v>
      </c>
      <c r="M5" s="93">
        <v>62.69</v>
      </c>
      <c r="N5" s="93">
        <v>65.97</v>
      </c>
      <c r="O5" s="93">
        <v>73.510000000000005</v>
      </c>
    </row>
    <row r="6" spans="1:17">
      <c r="A6" s="97" t="s">
        <v>203</v>
      </c>
      <c r="B6" s="94">
        <f>SUM(B4:B5)</f>
        <v>950.19</v>
      </c>
      <c r="C6" s="94">
        <f t="shared" ref="C6:O6" si="0">SUM(C4:C5)</f>
        <v>1019.13</v>
      </c>
      <c r="D6" s="94">
        <f t="shared" si="0"/>
        <v>1247.75</v>
      </c>
      <c r="E6" s="94">
        <f t="shared" si="0"/>
        <v>1329.01</v>
      </c>
      <c r="F6" s="94">
        <f t="shared" si="0"/>
        <v>1219.3699999999999</v>
      </c>
      <c r="G6" s="94">
        <f t="shared" si="0"/>
        <v>1332.28</v>
      </c>
      <c r="H6" s="94">
        <f t="shared" si="0"/>
        <v>1541.2099999999998</v>
      </c>
      <c r="I6" s="94">
        <f t="shared" si="0"/>
        <v>1445.44</v>
      </c>
      <c r="J6" s="94">
        <f t="shared" si="0"/>
        <v>1290.74</v>
      </c>
      <c r="K6" s="94">
        <f t="shared" si="0"/>
        <v>1384.12</v>
      </c>
      <c r="L6" s="94">
        <f t="shared" si="0"/>
        <v>1352.07</v>
      </c>
      <c r="M6" s="94">
        <f t="shared" si="0"/>
        <v>1422.78</v>
      </c>
      <c r="N6" s="94">
        <f t="shared" si="0"/>
        <v>1322.8600000000001</v>
      </c>
      <c r="O6" s="94">
        <f t="shared" si="0"/>
        <v>1344.27</v>
      </c>
    </row>
    <row r="7" spans="1:17">
      <c r="A7" s="96" t="s">
        <v>204</v>
      </c>
      <c r="B7" s="93">
        <v>2443.65</v>
      </c>
      <c r="C7" s="93">
        <v>2616.0700000000002</v>
      </c>
      <c r="D7" s="93">
        <v>2760.38</v>
      </c>
      <c r="E7" s="93">
        <v>3033.33</v>
      </c>
      <c r="F7" s="93">
        <v>2847.75</v>
      </c>
      <c r="G7" s="93">
        <v>2977.67</v>
      </c>
      <c r="H7" s="93">
        <v>3295.46</v>
      </c>
      <c r="I7" s="93">
        <v>3458.87</v>
      </c>
      <c r="J7" s="93">
        <v>3513.56</v>
      </c>
      <c r="K7" s="93">
        <v>3632.18</v>
      </c>
      <c r="L7" s="93">
        <v>3840.94</v>
      </c>
      <c r="M7" s="93">
        <v>3919.66</v>
      </c>
      <c r="N7" s="93">
        <v>4057.16</v>
      </c>
      <c r="O7" s="93">
        <v>4216.8</v>
      </c>
    </row>
    <row r="8" spans="1:17">
      <c r="A8" s="96" t="s">
        <v>205</v>
      </c>
      <c r="B8" s="93">
        <v>340.78</v>
      </c>
      <c r="C8" s="93">
        <v>413.76</v>
      </c>
      <c r="D8" s="93">
        <v>446.25</v>
      </c>
      <c r="E8" s="93">
        <v>510.5</v>
      </c>
      <c r="F8" s="93">
        <v>555.32000000000005</v>
      </c>
      <c r="G8" s="93">
        <v>585.71</v>
      </c>
      <c r="H8" s="93">
        <v>729.14</v>
      </c>
      <c r="I8" s="93">
        <v>852.75</v>
      </c>
      <c r="J8" s="93">
        <v>810.72</v>
      </c>
      <c r="K8" s="93">
        <v>832.07</v>
      </c>
      <c r="L8" s="93">
        <v>687.09</v>
      </c>
      <c r="M8" s="93">
        <v>587.76</v>
      </c>
      <c r="N8" s="93">
        <v>689.05</v>
      </c>
      <c r="O8" s="93">
        <v>770.49</v>
      </c>
      <c r="Q8" s="101"/>
    </row>
    <row r="9" spans="1:17">
      <c r="A9" s="96" t="s">
        <v>206</v>
      </c>
      <c r="B9" s="93">
        <v>82.87</v>
      </c>
      <c r="C9" s="93">
        <v>84.49</v>
      </c>
      <c r="D9" s="93">
        <v>105.78</v>
      </c>
      <c r="E9" s="93">
        <v>106.27</v>
      </c>
      <c r="F9" s="93">
        <v>107.43</v>
      </c>
      <c r="G9" s="93">
        <v>154.16999999999999</v>
      </c>
      <c r="H9" s="93">
        <v>152.41</v>
      </c>
      <c r="I9" s="93">
        <v>169.04</v>
      </c>
      <c r="J9" s="93">
        <v>168.42</v>
      </c>
      <c r="K9" s="93">
        <v>148.02000000000001</v>
      </c>
      <c r="L9" s="93">
        <v>156.36000000000001</v>
      </c>
      <c r="M9" s="93">
        <v>188.19</v>
      </c>
      <c r="N9" s="93">
        <v>180.31</v>
      </c>
      <c r="O9" s="93">
        <v>175.89</v>
      </c>
    </row>
    <row r="10" spans="1:17">
      <c r="A10" s="96" t="s">
        <v>207</v>
      </c>
      <c r="B10" s="93">
        <v>686.41</v>
      </c>
      <c r="C10" s="93">
        <v>749.39</v>
      </c>
      <c r="D10" s="93">
        <v>801.1</v>
      </c>
      <c r="E10" s="93">
        <v>951.42</v>
      </c>
      <c r="F10" s="93">
        <v>839.04</v>
      </c>
      <c r="G10" s="93">
        <v>901.03</v>
      </c>
      <c r="H10" s="93">
        <v>1082.04</v>
      </c>
      <c r="I10" s="93">
        <v>1153.51</v>
      </c>
      <c r="J10" s="93">
        <v>1195.3800000000001</v>
      </c>
      <c r="K10" s="93">
        <v>1206.5</v>
      </c>
      <c r="L10" s="93">
        <v>1186.9000000000001</v>
      </c>
      <c r="M10" s="93">
        <v>1231.31</v>
      </c>
      <c r="N10" s="93">
        <v>1280.72</v>
      </c>
      <c r="O10" s="93">
        <v>1368.15</v>
      </c>
    </row>
    <row r="11" spans="1:17">
      <c r="A11" s="97" t="s">
        <v>208</v>
      </c>
      <c r="B11" s="94">
        <f>SUM(B7:B10)</f>
        <v>3553.71</v>
      </c>
      <c r="C11" s="94">
        <f t="shared" ref="C11:O11" si="1">SUM(C7:C10)</f>
        <v>3863.7099999999996</v>
      </c>
      <c r="D11" s="94">
        <f t="shared" si="1"/>
        <v>4113.51</v>
      </c>
      <c r="E11" s="94">
        <f t="shared" si="1"/>
        <v>4601.5199999999995</v>
      </c>
      <c r="F11" s="94">
        <f t="shared" si="1"/>
        <v>4349.54</v>
      </c>
      <c r="G11" s="94">
        <f t="shared" si="1"/>
        <v>4618.58</v>
      </c>
      <c r="H11" s="94">
        <f t="shared" si="1"/>
        <v>5259.05</v>
      </c>
      <c r="I11" s="94">
        <f t="shared" si="1"/>
        <v>5634.17</v>
      </c>
      <c r="J11" s="94">
        <f t="shared" si="1"/>
        <v>5688.08</v>
      </c>
      <c r="K11" s="94">
        <f t="shared" si="1"/>
        <v>5818.77</v>
      </c>
      <c r="L11" s="94">
        <f t="shared" si="1"/>
        <v>5871.2899999999991</v>
      </c>
      <c r="M11" s="94">
        <f t="shared" si="1"/>
        <v>5926.92</v>
      </c>
      <c r="N11" s="94">
        <f t="shared" si="1"/>
        <v>6207.2400000000007</v>
      </c>
      <c r="O11" s="94">
        <f t="shared" si="1"/>
        <v>6531.33</v>
      </c>
    </row>
    <row r="12" spans="1:17" ht="29.1">
      <c r="A12" s="96" t="s">
        <v>209</v>
      </c>
      <c r="B12" s="93">
        <v>1746.55</v>
      </c>
      <c r="C12" s="93">
        <v>1905.27</v>
      </c>
      <c r="D12" s="93">
        <v>1994.08</v>
      </c>
      <c r="E12" s="93">
        <v>2001.34</v>
      </c>
      <c r="F12" s="93">
        <v>2085.0500000000002</v>
      </c>
      <c r="G12" s="93">
        <v>2112.08</v>
      </c>
      <c r="H12" s="93">
        <v>2228.92</v>
      </c>
      <c r="I12" s="93">
        <v>2401.11</v>
      </c>
      <c r="J12" s="93">
        <v>2575.29</v>
      </c>
      <c r="K12" s="93">
        <v>2709</v>
      </c>
      <c r="L12" s="93">
        <v>2775.3</v>
      </c>
      <c r="M12" s="93">
        <v>2841.14</v>
      </c>
      <c r="N12" s="93">
        <v>2948.15</v>
      </c>
      <c r="O12" s="93">
        <v>3065.25</v>
      </c>
    </row>
    <row r="13" spans="1:17">
      <c r="A13" s="96" t="s">
        <v>210</v>
      </c>
      <c r="B13" s="93">
        <v>680.24</v>
      </c>
      <c r="C13" s="93">
        <v>756.48</v>
      </c>
      <c r="D13" s="93">
        <v>794.12</v>
      </c>
      <c r="E13" s="93">
        <v>832.39</v>
      </c>
      <c r="F13" s="93">
        <v>749.12</v>
      </c>
      <c r="G13" s="93">
        <v>784.95</v>
      </c>
      <c r="H13" s="93">
        <v>882.21</v>
      </c>
      <c r="I13" s="93">
        <v>922.12</v>
      </c>
      <c r="J13" s="93">
        <v>986.6</v>
      </c>
      <c r="K13" s="93">
        <v>927.38</v>
      </c>
      <c r="L13" s="93">
        <v>1050.8800000000001</v>
      </c>
      <c r="M13" s="93">
        <v>1181.51</v>
      </c>
      <c r="N13" s="93">
        <v>1210.3399999999999</v>
      </c>
      <c r="O13" s="93">
        <v>1264.3800000000001</v>
      </c>
    </row>
    <row r="14" spans="1:17">
      <c r="A14" s="96" t="s">
        <v>211</v>
      </c>
      <c r="B14" s="93">
        <v>384.65</v>
      </c>
      <c r="C14" s="93">
        <v>408.14</v>
      </c>
      <c r="D14" s="93">
        <v>420.11</v>
      </c>
      <c r="E14" s="93">
        <v>435.78</v>
      </c>
      <c r="F14" s="93">
        <v>419.92</v>
      </c>
      <c r="G14" s="93">
        <v>450.48</v>
      </c>
      <c r="H14" s="93">
        <v>505.02</v>
      </c>
      <c r="I14" s="93">
        <v>570.75</v>
      </c>
      <c r="J14" s="93">
        <v>605.07000000000005</v>
      </c>
      <c r="K14" s="93">
        <v>630.69000000000005</v>
      </c>
      <c r="L14" s="93">
        <v>646.04999999999995</v>
      </c>
      <c r="M14" s="93">
        <v>685.77</v>
      </c>
      <c r="N14" s="93">
        <v>713.21</v>
      </c>
      <c r="O14" s="93">
        <v>754.55</v>
      </c>
    </row>
    <row r="15" spans="1:17">
      <c r="A15" s="96" t="s">
        <v>212</v>
      </c>
      <c r="B15" s="93">
        <v>668.91</v>
      </c>
      <c r="C15" s="93">
        <v>678.88</v>
      </c>
      <c r="D15" s="93">
        <v>763.81</v>
      </c>
      <c r="E15" s="93">
        <v>778.07</v>
      </c>
      <c r="F15" s="93">
        <v>744.38</v>
      </c>
      <c r="G15" s="93">
        <v>711.55</v>
      </c>
      <c r="H15" s="93">
        <v>762.06</v>
      </c>
      <c r="I15" s="93">
        <v>776.45</v>
      </c>
      <c r="J15" s="93">
        <v>809.54</v>
      </c>
      <c r="K15" s="93">
        <v>805.04</v>
      </c>
      <c r="L15" s="93">
        <v>809.2</v>
      </c>
      <c r="M15" s="93">
        <v>825.19</v>
      </c>
      <c r="N15" s="93">
        <v>843.63</v>
      </c>
      <c r="O15" s="93">
        <v>861.27</v>
      </c>
    </row>
    <row r="16" spans="1:17">
      <c r="A16" s="96" t="s">
        <v>213</v>
      </c>
      <c r="B16" s="93">
        <v>875.36</v>
      </c>
      <c r="C16" s="93">
        <v>1020.76</v>
      </c>
      <c r="D16" s="93">
        <v>1096.1300000000001</v>
      </c>
      <c r="E16" s="93">
        <v>1178.27</v>
      </c>
      <c r="F16" s="93">
        <v>1203.02</v>
      </c>
      <c r="G16" s="93">
        <v>1250.48</v>
      </c>
      <c r="H16" s="93">
        <v>1303.6300000000001</v>
      </c>
      <c r="I16" s="93">
        <v>1282.9100000000001</v>
      </c>
      <c r="J16" s="93">
        <v>1328.35</v>
      </c>
      <c r="K16" s="93">
        <v>1404.45</v>
      </c>
      <c r="L16" s="93">
        <v>1479.22</v>
      </c>
      <c r="M16" s="93">
        <v>1480.79</v>
      </c>
      <c r="N16" s="93">
        <v>1534.76</v>
      </c>
      <c r="O16" s="93">
        <v>1584.03</v>
      </c>
    </row>
    <row r="17" spans="1:15">
      <c r="A17" s="96" t="s">
        <v>214</v>
      </c>
      <c r="B17" s="93">
        <v>1290.6400000000001</v>
      </c>
      <c r="C17" s="93">
        <v>1335.09</v>
      </c>
      <c r="D17" s="93">
        <v>1365.95</v>
      </c>
      <c r="E17" s="93">
        <v>1416.47</v>
      </c>
      <c r="F17" s="93">
        <v>1414.67</v>
      </c>
      <c r="G17" s="93">
        <v>1412.94</v>
      </c>
      <c r="H17" s="93">
        <v>1416.44</v>
      </c>
      <c r="I17" s="93">
        <v>1504.44</v>
      </c>
      <c r="J17" s="93">
        <v>1550.13</v>
      </c>
      <c r="K17" s="93">
        <v>1612.42</v>
      </c>
      <c r="L17" s="93">
        <v>1692.36</v>
      </c>
      <c r="M17" s="93">
        <v>1795.67</v>
      </c>
      <c r="N17" s="93">
        <v>1850.73</v>
      </c>
      <c r="O17" s="93">
        <v>1913.21</v>
      </c>
    </row>
    <row r="18" spans="1:15">
      <c r="A18" s="96" t="s">
        <v>215</v>
      </c>
      <c r="B18" s="93">
        <v>417.84</v>
      </c>
      <c r="C18" s="93">
        <v>431.44</v>
      </c>
      <c r="D18" s="93">
        <v>445</v>
      </c>
      <c r="E18" s="93">
        <v>480.46</v>
      </c>
      <c r="F18" s="93">
        <v>492.24</v>
      </c>
      <c r="G18" s="93">
        <v>514.58000000000004</v>
      </c>
      <c r="H18" s="93">
        <v>560.30999999999995</v>
      </c>
      <c r="I18" s="93">
        <v>583.78</v>
      </c>
      <c r="J18" s="93">
        <v>542.38</v>
      </c>
      <c r="K18" s="93">
        <v>571.28</v>
      </c>
      <c r="L18" s="93">
        <v>535.79</v>
      </c>
      <c r="M18" s="93">
        <v>545.87</v>
      </c>
      <c r="N18" s="93">
        <v>548.97</v>
      </c>
      <c r="O18" s="93">
        <v>572.35</v>
      </c>
    </row>
    <row r="19" spans="1:15">
      <c r="A19" s="96" t="s">
        <v>216</v>
      </c>
      <c r="B19" s="93">
        <v>326.02</v>
      </c>
      <c r="C19" s="93">
        <v>348.05</v>
      </c>
      <c r="D19" s="93">
        <v>384.91</v>
      </c>
      <c r="E19" s="93">
        <v>439.53</v>
      </c>
      <c r="F19" s="93">
        <v>452.68</v>
      </c>
      <c r="G19" s="93">
        <v>501.01</v>
      </c>
      <c r="H19" s="93">
        <v>582.08000000000004</v>
      </c>
      <c r="I19" s="93">
        <v>677.71</v>
      </c>
      <c r="J19" s="93">
        <v>749.67</v>
      </c>
      <c r="K19" s="93">
        <v>788.68</v>
      </c>
      <c r="L19" s="93">
        <v>818.98</v>
      </c>
      <c r="M19" s="93">
        <v>846.8</v>
      </c>
      <c r="N19" s="93">
        <v>892.49</v>
      </c>
      <c r="O19" s="93">
        <v>946.62</v>
      </c>
    </row>
    <row r="20" spans="1:15" ht="29.1">
      <c r="A20" s="96" t="s">
        <v>217</v>
      </c>
      <c r="B20" s="93">
        <v>785.88</v>
      </c>
      <c r="C20" s="93">
        <v>908.66</v>
      </c>
      <c r="D20" s="93">
        <v>1088.3800000000001</v>
      </c>
      <c r="E20" s="93">
        <v>1160.8499999999999</v>
      </c>
      <c r="F20" s="93">
        <v>1228.31</v>
      </c>
      <c r="G20" s="93">
        <v>1299.4000000000001</v>
      </c>
      <c r="H20" s="93">
        <v>1424.64</v>
      </c>
      <c r="I20" s="93">
        <v>1490.77</v>
      </c>
      <c r="J20" s="93">
        <v>1575.51</v>
      </c>
      <c r="K20" s="93">
        <v>1554.16</v>
      </c>
      <c r="L20" s="93">
        <v>1731.36</v>
      </c>
      <c r="M20" s="93">
        <v>1776.44</v>
      </c>
      <c r="N20" s="93">
        <v>1869.78</v>
      </c>
      <c r="O20" s="93">
        <v>1949.38</v>
      </c>
    </row>
    <row r="21" spans="1:15">
      <c r="A21" s="96" t="s">
        <v>218</v>
      </c>
      <c r="B21" s="93">
        <v>706.81</v>
      </c>
      <c r="C21" s="93">
        <v>756.78</v>
      </c>
      <c r="D21" s="93">
        <v>710.2</v>
      </c>
      <c r="E21" s="93">
        <v>743.51</v>
      </c>
      <c r="F21" s="93">
        <v>792.86</v>
      </c>
      <c r="G21" s="93">
        <v>796.01</v>
      </c>
      <c r="H21" s="93">
        <v>898.4</v>
      </c>
      <c r="I21" s="93">
        <v>1036.1400000000001</v>
      </c>
      <c r="J21" s="93">
        <v>1076.73</v>
      </c>
      <c r="K21" s="93">
        <v>1071.04</v>
      </c>
      <c r="L21" s="93">
        <v>1095.2</v>
      </c>
      <c r="M21" s="93">
        <v>1139.5899999999999</v>
      </c>
      <c r="N21" s="93">
        <v>1170.26</v>
      </c>
      <c r="O21" s="93">
        <v>1218.22</v>
      </c>
    </row>
    <row r="22" spans="1:15" ht="29.1">
      <c r="A22" s="96" t="s">
        <v>219</v>
      </c>
      <c r="B22" s="93">
        <v>478.2</v>
      </c>
      <c r="C22" s="93">
        <v>529.33000000000004</v>
      </c>
      <c r="D22" s="93">
        <v>452.33</v>
      </c>
      <c r="E22" s="93">
        <v>483.09</v>
      </c>
      <c r="F22" s="93">
        <v>499.68</v>
      </c>
      <c r="G22" s="93">
        <v>504.38</v>
      </c>
      <c r="H22" s="93">
        <v>540.54</v>
      </c>
      <c r="I22" s="93">
        <v>583.89</v>
      </c>
      <c r="J22" s="93">
        <v>650.37</v>
      </c>
      <c r="K22" s="93">
        <v>668.26</v>
      </c>
      <c r="L22" s="93">
        <v>712.28</v>
      </c>
      <c r="M22" s="93">
        <v>741.91</v>
      </c>
      <c r="N22" s="93">
        <v>768.98</v>
      </c>
      <c r="O22" s="93">
        <v>806.35</v>
      </c>
    </row>
    <row r="23" spans="1:15">
      <c r="A23" s="96" t="s">
        <v>220</v>
      </c>
      <c r="B23" s="93">
        <v>60.06</v>
      </c>
      <c r="C23" s="93">
        <v>61.32</v>
      </c>
      <c r="D23" s="93">
        <v>67.48</v>
      </c>
      <c r="E23" s="93">
        <v>66.430000000000007</v>
      </c>
      <c r="F23" s="93">
        <v>68.900000000000006</v>
      </c>
      <c r="G23" s="93">
        <v>79.209999999999994</v>
      </c>
      <c r="H23" s="93">
        <v>89.89</v>
      </c>
      <c r="I23" s="93">
        <v>85.12</v>
      </c>
      <c r="J23" s="93">
        <v>85.85</v>
      </c>
      <c r="K23" s="93">
        <v>85.87</v>
      </c>
      <c r="L23" s="93">
        <v>94.35</v>
      </c>
      <c r="M23" s="93">
        <v>94.8</v>
      </c>
      <c r="N23" s="93">
        <v>94.53</v>
      </c>
      <c r="O23" s="93">
        <v>99.79</v>
      </c>
    </row>
    <row r="24" spans="1:15">
      <c r="A24" s="96" t="s">
        <v>221</v>
      </c>
      <c r="B24" s="93">
        <v>261</v>
      </c>
      <c r="C24" s="93">
        <v>270.36</v>
      </c>
      <c r="D24" s="93">
        <v>288.69</v>
      </c>
      <c r="E24" s="93">
        <v>294.05</v>
      </c>
      <c r="F24" s="93">
        <v>312.64999999999998</v>
      </c>
      <c r="G24" s="93">
        <v>314.31</v>
      </c>
      <c r="H24" s="93">
        <v>313.33</v>
      </c>
      <c r="I24" s="93">
        <v>319.58999999999997</v>
      </c>
      <c r="J24" s="93">
        <v>314.11</v>
      </c>
      <c r="K24" s="93">
        <v>336.21</v>
      </c>
      <c r="L24" s="93">
        <v>343.57</v>
      </c>
      <c r="M24" s="93">
        <v>348.32</v>
      </c>
      <c r="N24" s="93">
        <v>676.8</v>
      </c>
      <c r="O24" s="93">
        <v>687.76</v>
      </c>
    </row>
    <row r="25" spans="1:15">
      <c r="A25" s="96" t="s">
        <v>222</v>
      </c>
      <c r="B25" s="93">
        <v>215.67</v>
      </c>
      <c r="C25" s="93">
        <v>234.52</v>
      </c>
      <c r="D25" s="93">
        <v>237.02</v>
      </c>
      <c r="E25" s="93">
        <v>251.65</v>
      </c>
      <c r="F25" s="93">
        <v>270.47000000000003</v>
      </c>
      <c r="G25" s="93">
        <v>245.64</v>
      </c>
      <c r="H25" s="93">
        <v>224.43</v>
      </c>
      <c r="I25" s="93">
        <v>242.75</v>
      </c>
      <c r="J25" s="93">
        <v>245.23</v>
      </c>
      <c r="K25" s="93">
        <v>260.36</v>
      </c>
      <c r="L25" s="93">
        <v>281.45999999999998</v>
      </c>
      <c r="M25" s="93">
        <v>299.05</v>
      </c>
      <c r="N25" s="93">
        <v>0</v>
      </c>
      <c r="O25" s="93">
        <v>0</v>
      </c>
    </row>
    <row r="26" spans="1:15">
      <c r="A26" s="97" t="s">
        <v>223</v>
      </c>
      <c r="B26" s="94">
        <f>SUM(B12:B25)</f>
        <v>8897.8300000000017</v>
      </c>
      <c r="C26" s="94">
        <f t="shared" ref="C26:O26" si="2">SUM(C12:C25)</f>
        <v>9645.08</v>
      </c>
      <c r="D26" s="94">
        <f t="shared" si="2"/>
        <v>10108.210000000001</v>
      </c>
      <c r="E26" s="94">
        <f t="shared" si="2"/>
        <v>10561.89</v>
      </c>
      <c r="F26" s="94">
        <f t="shared" si="2"/>
        <v>10733.949999999999</v>
      </c>
      <c r="G26" s="94">
        <f t="shared" si="2"/>
        <v>10977.019999999997</v>
      </c>
      <c r="H26" s="94">
        <f t="shared" si="2"/>
        <v>11731.9</v>
      </c>
      <c r="I26" s="94">
        <f t="shared" si="2"/>
        <v>12477.53</v>
      </c>
      <c r="J26" s="94">
        <f t="shared" si="2"/>
        <v>13094.830000000002</v>
      </c>
      <c r="K26" s="94">
        <f t="shared" si="2"/>
        <v>13424.84</v>
      </c>
      <c r="L26" s="94">
        <f t="shared" si="2"/>
        <v>14066</v>
      </c>
      <c r="M26" s="94">
        <f t="shared" si="2"/>
        <v>14602.849999999999</v>
      </c>
      <c r="N26" s="94">
        <f t="shared" si="2"/>
        <v>15122.63</v>
      </c>
      <c r="O26" s="94">
        <f t="shared" si="2"/>
        <v>15723.160000000002</v>
      </c>
    </row>
    <row r="27" spans="1:15">
      <c r="A27" s="96" t="s">
        <v>224</v>
      </c>
      <c r="B27" s="93">
        <v>13401.73</v>
      </c>
      <c r="C27" s="93">
        <v>14527.93</v>
      </c>
      <c r="D27" s="93">
        <v>15469.46</v>
      </c>
      <c r="E27" s="93">
        <v>16492.419999999998</v>
      </c>
      <c r="F27" s="93">
        <v>16302.85</v>
      </c>
      <c r="G27" s="93">
        <v>16927.900000000001</v>
      </c>
      <c r="H27" s="93">
        <v>18532.18</v>
      </c>
      <c r="I27" s="93">
        <v>19557.14</v>
      </c>
      <c r="J27" s="93">
        <v>20073.650000000001</v>
      </c>
      <c r="K27" s="93">
        <v>20627.71</v>
      </c>
      <c r="L27" s="93">
        <v>21289.35</v>
      </c>
      <c r="M27" s="93">
        <v>21952.55</v>
      </c>
      <c r="N27" s="93">
        <v>22652.73</v>
      </c>
      <c r="O27" s="93">
        <v>23598.75</v>
      </c>
    </row>
    <row r="28" spans="1:15">
      <c r="A28" s="96" t="s">
        <v>225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</row>
    <row r="29" spans="1:15">
      <c r="A29" s="96" t="s">
        <v>226</v>
      </c>
      <c r="B29" s="93">
        <v>1296.28</v>
      </c>
      <c r="C29" s="93">
        <v>1471.95</v>
      </c>
      <c r="D29" s="93">
        <v>1542.29</v>
      </c>
      <c r="E29" s="93">
        <v>1494.46</v>
      </c>
      <c r="F29" s="93">
        <v>1298.77</v>
      </c>
      <c r="G29" s="93">
        <v>1520.03</v>
      </c>
      <c r="H29" s="93">
        <v>1751.61</v>
      </c>
      <c r="I29" s="93">
        <v>1829.01</v>
      </c>
      <c r="J29" s="93">
        <v>1917.31</v>
      </c>
      <c r="K29" s="93">
        <v>1965.76</v>
      </c>
      <c r="L29" s="93">
        <v>2148.88</v>
      </c>
      <c r="M29" s="93">
        <v>2201.56</v>
      </c>
      <c r="N29" s="93">
        <v>2275.25</v>
      </c>
      <c r="O29" s="93">
        <v>2458.19</v>
      </c>
    </row>
    <row r="30" spans="1:15" ht="29.1">
      <c r="A30" s="96" t="s">
        <v>227</v>
      </c>
      <c r="B30" s="93">
        <v>14698</v>
      </c>
      <c r="C30" s="93">
        <v>15999.89</v>
      </c>
      <c r="D30" s="93">
        <v>17011.75</v>
      </c>
      <c r="E30" s="93">
        <v>17986.89</v>
      </c>
      <c r="F30" s="93">
        <v>17601.62</v>
      </c>
      <c r="G30" s="93">
        <v>18447.919999999998</v>
      </c>
      <c r="H30" s="93">
        <v>20283.78</v>
      </c>
      <c r="I30" s="93">
        <v>21386.15</v>
      </c>
      <c r="J30" s="93">
        <v>21990.959999999999</v>
      </c>
      <c r="K30" s="93">
        <v>22593.47</v>
      </c>
      <c r="L30" s="93">
        <v>23438.240000000002</v>
      </c>
      <c r="M30" s="93">
        <v>24154.11</v>
      </c>
      <c r="N30" s="93">
        <v>24927.97</v>
      </c>
      <c r="O30" s="93">
        <v>26056.94</v>
      </c>
    </row>
    <row r="31" spans="1:15">
      <c r="A31" s="98" t="s">
        <v>228</v>
      </c>
      <c r="B31" s="143" t="s">
        <v>229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</row>
    <row r="32" spans="1:15">
      <c r="A32" s="96" t="s">
        <v>201</v>
      </c>
      <c r="B32" s="95">
        <v>6.1716560076200848E-2</v>
      </c>
      <c r="C32" s="95">
        <v>6.046166567395151E-2</v>
      </c>
      <c r="D32" s="95">
        <v>6.9931077049686249E-2</v>
      </c>
      <c r="E32" s="95">
        <v>7.0901084067340164E-2</v>
      </c>
      <c r="F32" s="95">
        <v>6.6685907319894419E-2</v>
      </c>
      <c r="G32" s="95">
        <v>6.9817085069753135E-2</v>
      </c>
      <c r="H32" s="95">
        <v>7.3301919070311347E-2</v>
      </c>
      <c r="I32" s="95">
        <v>6.5143562539306976E-2</v>
      </c>
      <c r="J32" s="95">
        <v>5.6133065586950283E-2</v>
      </c>
      <c r="K32" s="95">
        <v>5.8668721537683231E-2</v>
      </c>
      <c r="L32" s="95">
        <v>5.5297667401647897E-2</v>
      </c>
      <c r="M32" s="95">
        <v>5.6308843505308202E-2</v>
      </c>
      <c r="N32" s="95">
        <v>5.0420872618187521E-2</v>
      </c>
      <c r="O32" s="95">
        <v>4.8768581422070287E-2</v>
      </c>
    </row>
    <row r="33" spans="1:15">
      <c r="A33" s="96" t="s">
        <v>202</v>
      </c>
      <c r="B33" s="95">
        <v>2.9310110219077424E-3</v>
      </c>
      <c r="C33" s="95">
        <v>3.234397236481001E-3</v>
      </c>
      <c r="D33" s="95">
        <v>3.4152864931591403E-3</v>
      </c>
      <c r="E33" s="95">
        <v>2.9866196991253074E-3</v>
      </c>
      <c r="F33" s="95">
        <v>2.5901025019288001E-3</v>
      </c>
      <c r="G33" s="95">
        <v>2.4013547326744698E-3</v>
      </c>
      <c r="H33" s="95">
        <v>2.6804668557832909E-3</v>
      </c>
      <c r="I33" s="95">
        <v>2.4441051802217791E-3</v>
      </c>
      <c r="J33" s="95">
        <v>2.5610523596968937E-3</v>
      </c>
      <c r="K33" s="95">
        <v>2.5932271581124988E-3</v>
      </c>
      <c r="L33" s="95">
        <v>2.3888312433015448E-3</v>
      </c>
      <c r="M33" s="95">
        <v>2.5954175086558766E-3</v>
      </c>
      <c r="N33" s="95">
        <v>2.6464248793624189E-3</v>
      </c>
      <c r="O33" s="95">
        <v>2.8211294188803448E-3</v>
      </c>
    </row>
    <row r="34" spans="1:15">
      <c r="A34" s="96" t="s">
        <v>204</v>
      </c>
      <c r="B34" s="95">
        <v>0.16625731392026127</v>
      </c>
      <c r="C34" s="95">
        <v>0.16350549910030632</v>
      </c>
      <c r="D34" s="95">
        <v>0.16226314165209341</v>
      </c>
      <c r="E34" s="95">
        <v>0.16864116031176041</v>
      </c>
      <c r="F34" s="95">
        <v>0.16178908532282824</v>
      </c>
      <c r="G34" s="95">
        <v>0.16140952475943091</v>
      </c>
      <c r="H34" s="95">
        <v>0.16246774516386986</v>
      </c>
      <c r="I34" s="95">
        <v>0.16173411296563428</v>
      </c>
      <c r="J34" s="95">
        <v>0.15977292487458483</v>
      </c>
      <c r="K34" s="95">
        <v>0.16076237957250478</v>
      </c>
      <c r="L34" s="95">
        <v>0.16387493258879504</v>
      </c>
      <c r="M34" s="95">
        <v>0.16227714455221076</v>
      </c>
      <c r="N34" s="95">
        <v>0.16275533065869383</v>
      </c>
      <c r="O34" s="95">
        <v>0.16183020723077998</v>
      </c>
    </row>
    <row r="35" spans="1:15">
      <c r="A35" s="96" t="s">
        <v>205</v>
      </c>
      <c r="B35" s="95">
        <v>2.3185467410532044E-2</v>
      </c>
      <c r="C35" s="95">
        <v>2.5860177788722297E-2</v>
      </c>
      <c r="D35" s="95">
        <v>2.6231869149264481E-2</v>
      </c>
      <c r="E35" s="95">
        <v>2.8381782509372105E-2</v>
      </c>
      <c r="F35" s="95">
        <v>3.1549368751285396E-2</v>
      </c>
      <c r="G35" s="95">
        <v>3.1749378791755392E-2</v>
      </c>
      <c r="H35" s="95">
        <v>3.5946948744267591E-2</v>
      </c>
      <c r="I35" s="95">
        <v>3.9873937104153857E-2</v>
      </c>
      <c r="J35" s="95">
        <v>3.686605768915955E-2</v>
      </c>
      <c r="K35" s="95">
        <v>3.6827897618205617E-2</v>
      </c>
      <c r="L35" s="95">
        <v>2.931491443043505E-2</v>
      </c>
      <c r="M35" s="95">
        <v>2.4333746927541523E-2</v>
      </c>
      <c r="N35" s="95">
        <v>2.7641641096326733E-2</v>
      </c>
      <c r="O35" s="95">
        <v>2.9569473621998594E-2</v>
      </c>
    </row>
    <row r="36" spans="1:15">
      <c r="A36" s="96" t="s">
        <v>206</v>
      </c>
      <c r="B36" s="95">
        <v>5.6381820655871549E-3</v>
      </c>
      <c r="C36" s="95">
        <v>5.2806613045464686E-3</v>
      </c>
      <c r="D36" s="95">
        <v>6.2180551677517015E-3</v>
      </c>
      <c r="E36" s="95">
        <v>5.9081920220783023E-3</v>
      </c>
      <c r="F36" s="95">
        <v>6.1034154810750384E-3</v>
      </c>
      <c r="G36" s="95">
        <v>8.357039709625801E-3</v>
      </c>
      <c r="H36" s="95">
        <v>7.5138854789393297E-3</v>
      </c>
      <c r="I36" s="95">
        <v>7.9041809769406831E-3</v>
      </c>
      <c r="J36" s="95">
        <v>7.6586015344487007E-3</v>
      </c>
      <c r="K36" s="95">
        <v>6.5514504854721298E-3</v>
      </c>
      <c r="L36" s="95">
        <v>6.6711493695772381E-3</v>
      </c>
      <c r="M36" s="95">
        <v>7.7912206245645144E-3</v>
      </c>
      <c r="N36" s="95">
        <v>7.233240412275849E-3</v>
      </c>
      <c r="O36" s="95">
        <v>6.7502170247158719E-3</v>
      </c>
    </row>
    <row r="37" spans="1:15">
      <c r="A37" s="96" t="s">
        <v>207</v>
      </c>
      <c r="B37" s="95">
        <v>4.6700911688665123E-2</v>
      </c>
      <c r="C37" s="95">
        <v>4.6837197005729414E-2</v>
      </c>
      <c r="D37" s="95">
        <v>4.7090981233559162E-2</v>
      </c>
      <c r="E37" s="95">
        <v>5.2895191998172005E-2</v>
      </c>
      <c r="F37" s="95">
        <v>4.766833961873964E-2</v>
      </c>
      <c r="G37" s="95">
        <v>4.8841820649699268E-2</v>
      </c>
      <c r="H37" s="95">
        <v>5.3345086566705023E-2</v>
      </c>
      <c r="I37" s="95">
        <v>5.3937244431559672E-2</v>
      </c>
      <c r="J37" s="95">
        <v>5.4357790655796753E-2</v>
      </c>
      <c r="K37" s="95">
        <v>5.3400385155533872E-2</v>
      </c>
      <c r="L37" s="95">
        <v>5.0639467809869686E-2</v>
      </c>
      <c r="M37" s="95">
        <v>5.0977245694418048E-2</v>
      </c>
      <c r="N37" s="95">
        <v>5.1376826913703759E-2</v>
      </c>
      <c r="O37" s="95">
        <v>5.2506165344050379E-2</v>
      </c>
    </row>
    <row r="38" spans="1:15" ht="29.1">
      <c r="A38" s="96" t="s">
        <v>209</v>
      </c>
      <c r="B38" s="95">
        <v>0.11882909239352292</v>
      </c>
      <c r="C38" s="95">
        <v>0.11908019367633153</v>
      </c>
      <c r="D38" s="95">
        <v>0.11721780534042646</v>
      </c>
      <c r="E38" s="95">
        <v>0.11126659472538054</v>
      </c>
      <c r="F38" s="95">
        <v>0.11845784649367504</v>
      </c>
      <c r="G38" s="95">
        <v>0.11448878789587119</v>
      </c>
      <c r="H38" s="95">
        <v>0.10988681596822684</v>
      </c>
      <c r="I38" s="95">
        <v>0.11227406522445602</v>
      </c>
      <c r="J38" s="95">
        <v>0.11710675659452793</v>
      </c>
      <c r="K38" s="95">
        <v>0.119901900858965</v>
      </c>
      <c r="L38" s="95">
        <v>0.11840906143123374</v>
      </c>
      <c r="M38" s="95">
        <v>0.11762553039627624</v>
      </c>
      <c r="N38" s="95">
        <v>0.11826675016056261</v>
      </c>
      <c r="O38" s="95">
        <v>0.11763660660077507</v>
      </c>
    </row>
    <row r="39" spans="1:15">
      <c r="A39" s="96" t="s">
        <v>210</v>
      </c>
      <c r="B39" s="95">
        <v>4.6281126683902572E-2</v>
      </c>
      <c r="C39" s="95">
        <v>4.7280325052234735E-2</v>
      </c>
      <c r="D39" s="95">
        <v>4.6680676591179623E-2</v>
      </c>
      <c r="E39" s="95">
        <v>4.6277594403479422E-2</v>
      </c>
      <c r="F39" s="95">
        <v>4.2559718934961674E-2</v>
      </c>
      <c r="G39" s="95">
        <v>4.2549512356948649E-2</v>
      </c>
      <c r="H39" s="95">
        <v>4.3493372537071494E-2</v>
      </c>
      <c r="I39" s="95">
        <v>4.3117625192005106E-2</v>
      </c>
      <c r="J39" s="95">
        <v>4.4863889525514122E-2</v>
      </c>
      <c r="K39" s="95">
        <v>4.1046373133476172E-2</v>
      </c>
      <c r="L39" s="95">
        <v>4.4836131040555949E-2</v>
      </c>
      <c r="M39" s="95">
        <v>4.8915484776710878E-2</v>
      </c>
      <c r="N39" s="95">
        <v>4.8553492322078368E-2</v>
      </c>
      <c r="O39" s="95">
        <v>4.8523733024675969E-2</v>
      </c>
    </row>
    <row r="40" spans="1:15">
      <c r="A40" s="96" t="s">
        <v>211</v>
      </c>
      <c r="B40" s="95">
        <v>2.6170227241801604E-2</v>
      </c>
      <c r="C40" s="95">
        <v>2.5508925373861947E-2</v>
      </c>
      <c r="D40" s="95">
        <v>2.4695284141843139E-2</v>
      </c>
      <c r="E40" s="95">
        <v>2.4227645802025809E-2</v>
      </c>
      <c r="F40" s="95">
        <v>2.3856894990347481E-2</v>
      </c>
      <c r="G40" s="95">
        <v>2.4419013091990863E-2</v>
      </c>
      <c r="H40" s="95">
        <v>2.4897726163466572E-2</v>
      </c>
      <c r="I40" s="95">
        <v>2.6687833013422237E-2</v>
      </c>
      <c r="J40" s="95">
        <v>2.7514487771338771E-2</v>
      </c>
      <c r="K40" s="95">
        <v>2.7914702788017956E-2</v>
      </c>
      <c r="L40" s="95">
        <v>2.7563929714859131E-2</v>
      </c>
      <c r="M40" s="95">
        <v>2.8391441456547144E-2</v>
      </c>
      <c r="N40" s="95">
        <v>2.8610833533576942E-2</v>
      </c>
      <c r="O40" s="95">
        <v>2.8957736403430332E-2</v>
      </c>
    </row>
    <row r="41" spans="1:15">
      <c r="A41" s="96" t="s">
        <v>212</v>
      </c>
      <c r="B41" s="95">
        <v>4.5510273506599537E-2</v>
      </c>
      <c r="C41" s="95">
        <v>4.2430291708255498E-2</v>
      </c>
      <c r="D41" s="95">
        <v>4.4898966890531543E-2</v>
      </c>
      <c r="E41" s="95">
        <v>4.3257617075547809E-2</v>
      </c>
      <c r="F41" s="95">
        <v>4.2290425540376396E-2</v>
      </c>
      <c r="G41" s="95">
        <v>3.8570744018837901E-2</v>
      </c>
      <c r="H41" s="95">
        <v>3.7569920399452172E-2</v>
      </c>
      <c r="I41" s="95">
        <v>3.6306207522158032E-2</v>
      </c>
      <c r="J41" s="95">
        <v>3.6812399276793736E-2</v>
      </c>
      <c r="K41" s="95">
        <v>3.5631534244186483E-2</v>
      </c>
      <c r="L41" s="95">
        <v>3.452477660438668E-2</v>
      </c>
      <c r="M41" s="95">
        <v>3.4163544009694416E-2</v>
      </c>
      <c r="N41" s="95">
        <v>3.3842707609163518E-2</v>
      </c>
      <c r="O41" s="95">
        <v>3.3053382323480811E-2</v>
      </c>
    </row>
    <row r="42" spans="1:15">
      <c r="A42" s="96" t="s">
        <v>213</v>
      </c>
      <c r="B42" s="95">
        <v>5.9556402231596139E-2</v>
      </c>
      <c r="C42" s="95">
        <v>6.3797938610827956E-2</v>
      </c>
      <c r="D42" s="95">
        <v>6.443370023660118E-2</v>
      </c>
      <c r="E42" s="95">
        <v>6.550715548935919E-2</v>
      </c>
      <c r="F42" s="95">
        <v>6.8347118049361374E-2</v>
      </c>
      <c r="G42" s="95">
        <v>6.7784335578211535E-2</v>
      </c>
      <c r="H42" s="95">
        <v>6.4269578944358502E-2</v>
      </c>
      <c r="I42" s="95">
        <v>5.9987889358299649E-2</v>
      </c>
      <c r="J42" s="95">
        <v>6.0404366157730267E-2</v>
      </c>
      <c r="K42" s="95">
        <v>6.216176620944016E-2</v>
      </c>
      <c r="L42" s="95">
        <v>6.3111394029585835E-2</v>
      </c>
      <c r="M42" s="95">
        <v>6.1305922677341453E-2</v>
      </c>
      <c r="N42" s="95">
        <v>6.1567789113995242E-2</v>
      </c>
      <c r="O42" s="95">
        <v>6.0791098264032541E-2</v>
      </c>
    </row>
    <row r="43" spans="1:15">
      <c r="A43" s="96" t="s">
        <v>214</v>
      </c>
      <c r="B43" s="95">
        <v>8.7810586474350263E-2</v>
      </c>
      <c r="C43" s="95">
        <v>8.344369867542839E-2</v>
      </c>
      <c r="D43" s="95">
        <v>8.0294502329272419E-2</v>
      </c>
      <c r="E43" s="95">
        <v>7.8750134125465832E-2</v>
      </c>
      <c r="F43" s="95">
        <v>8.037157943416573E-2</v>
      </c>
      <c r="G43" s="95">
        <v>7.6590748442100801E-2</v>
      </c>
      <c r="H43" s="95">
        <v>6.98311655914233E-2</v>
      </c>
      <c r="I43" s="95">
        <v>7.0346462547022259E-2</v>
      </c>
      <c r="J43" s="95">
        <v>7.0489419288653168E-2</v>
      </c>
      <c r="K43" s="95">
        <v>7.1366638236623231E-2</v>
      </c>
      <c r="L43" s="95">
        <v>7.2205080244933051E-2</v>
      </c>
      <c r="M43" s="95">
        <v>7.4342213395567056E-2</v>
      </c>
      <c r="N43" s="95">
        <v>7.4243109246360614E-2</v>
      </c>
      <c r="O43" s="95">
        <v>7.3424200999810424E-2</v>
      </c>
    </row>
    <row r="44" spans="1:15">
      <c r="A44" s="96" t="s">
        <v>215</v>
      </c>
      <c r="B44" s="95">
        <v>2.8428357599673423E-2</v>
      </c>
      <c r="C44" s="95">
        <v>2.6965185385649529E-2</v>
      </c>
      <c r="D44" s="95">
        <v>2.6158390524196513E-2</v>
      </c>
      <c r="E44" s="95">
        <v>2.6711677227135987E-2</v>
      </c>
      <c r="F44" s="95">
        <v>2.7965607711108412E-2</v>
      </c>
      <c r="G44" s="95">
        <v>2.7893659556199296E-2</v>
      </c>
      <c r="H44" s="95">
        <v>2.7623549456758059E-2</v>
      </c>
      <c r="I44" s="95">
        <v>2.7297105837189018E-2</v>
      </c>
      <c r="J44" s="95">
        <v>2.4663770931328148E-2</v>
      </c>
      <c r="K44" s="95">
        <v>2.5285181957441682E-2</v>
      </c>
      <c r="L44" s="95">
        <v>2.2859651577934178E-2</v>
      </c>
      <c r="M44" s="95">
        <v>2.2599466509012338E-2</v>
      </c>
      <c r="N44" s="95">
        <v>2.2022250508164122E-2</v>
      </c>
      <c r="O44" s="95">
        <v>2.1965357405742965E-2</v>
      </c>
    </row>
    <row r="45" spans="1:15">
      <c r="A45" s="96" t="s">
        <v>216</v>
      </c>
      <c r="B45" s="95">
        <v>2.2181249149544155E-2</v>
      </c>
      <c r="C45" s="95">
        <v>2.175327455376256E-2</v>
      </c>
      <c r="D45" s="95">
        <v>2.2626126059929169E-2</v>
      </c>
      <c r="E45" s="95">
        <v>2.443613098206527E-2</v>
      </c>
      <c r="F45" s="95">
        <v>2.5718087312417835E-2</v>
      </c>
      <c r="G45" s="95">
        <v>2.7158075273526774E-2</v>
      </c>
      <c r="H45" s="95">
        <v>2.8696820809533532E-2</v>
      </c>
      <c r="I45" s="95">
        <v>3.1689200721027391E-2</v>
      </c>
      <c r="J45" s="95">
        <v>3.4089916947691236E-2</v>
      </c>
      <c r="K45" s="95">
        <v>3.4907431217958106E-2</v>
      </c>
      <c r="L45" s="95">
        <v>3.4942043429882108E-2</v>
      </c>
      <c r="M45" s="95">
        <v>3.5058215765350079E-2</v>
      </c>
      <c r="N45" s="95">
        <v>3.5802754897410416E-2</v>
      </c>
      <c r="O45" s="95">
        <v>3.6328901244735569E-2</v>
      </c>
    </row>
    <row r="46" spans="1:15" ht="29.1">
      <c r="A46" s="96" t="s">
        <v>217</v>
      </c>
      <c r="B46" s="95">
        <v>5.3468499115525925E-2</v>
      </c>
      <c r="C46" s="95">
        <v>5.6791640442528039E-2</v>
      </c>
      <c r="D46" s="95">
        <v>6.3978132761179779E-2</v>
      </c>
      <c r="E46" s="95">
        <v>6.453867233301587E-2</v>
      </c>
      <c r="F46" s="95">
        <v>6.9783917616673921E-2</v>
      </c>
      <c r="G46" s="95">
        <v>7.0436125048243939E-2</v>
      </c>
      <c r="H46" s="95">
        <v>7.0235429490952878E-2</v>
      </c>
      <c r="I46" s="95">
        <v>6.970726381326231E-2</v>
      </c>
      <c r="J46" s="95">
        <v>7.1643529886826221E-2</v>
      </c>
      <c r="K46" s="95">
        <v>6.8788017068648594E-2</v>
      </c>
      <c r="L46" s="95">
        <v>7.3869027708565141E-2</v>
      </c>
      <c r="M46" s="95">
        <v>7.354607559541626E-2</v>
      </c>
      <c r="N46" s="95">
        <v>7.500731106463944E-2</v>
      </c>
      <c r="O46" s="95">
        <v>7.4812314876574151E-2</v>
      </c>
    </row>
    <row r="47" spans="1:15">
      <c r="A47" s="96" t="s">
        <v>218</v>
      </c>
      <c r="B47" s="95">
        <v>4.8088855626615863E-2</v>
      </c>
      <c r="C47" s="95">
        <v>4.7299075181141868E-2</v>
      </c>
      <c r="D47" s="95">
        <v>4.1747615618616549E-2</v>
      </c>
      <c r="E47" s="95">
        <v>4.1336217656304117E-2</v>
      </c>
      <c r="F47" s="95">
        <v>4.5044717474868795E-2</v>
      </c>
      <c r="G47" s="95">
        <v>4.3149037940320649E-2</v>
      </c>
      <c r="H47" s="95">
        <v>4.429154723626464E-2</v>
      </c>
      <c r="I47" s="95">
        <v>4.8449113094222195E-2</v>
      </c>
      <c r="J47" s="95">
        <v>4.8962391819183888E-2</v>
      </c>
      <c r="K47" s="95">
        <v>4.7404847506823868E-2</v>
      </c>
      <c r="L47" s="95">
        <v>4.6727058004355275E-2</v>
      </c>
      <c r="M47" s="95">
        <v>4.7179962333532464E-2</v>
      </c>
      <c r="N47" s="95">
        <v>4.6945659835116935E-2</v>
      </c>
      <c r="O47" s="95">
        <v>4.6752228005283815E-2</v>
      </c>
    </row>
    <row r="48" spans="1:15" ht="29.1">
      <c r="A48" s="96" t="s">
        <v>219</v>
      </c>
      <c r="B48" s="95">
        <v>3.25350387807865E-2</v>
      </c>
      <c r="C48" s="95">
        <v>3.3083352448048081E-2</v>
      </c>
      <c r="D48" s="95">
        <v>2.6589269181595074E-2</v>
      </c>
      <c r="E48" s="95">
        <v>2.6857894833403662E-2</v>
      </c>
      <c r="F48" s="95">
        <v>2.8388296077292888E-2</v>
      </c>
      <c r="G48" s="95">
        <v>2.7340751694499978E-2</v>
      </c>
      <c r="H48" s="95">
        <v>2.6648879055087366E-2</v>
      </c>
      <c r="I48" s="95">
        <v>2.7302249352969092E-2</v>
      </c>
      <c r="J48" s="95">
        <v>2.9574425127415996E-2</v>
      </c>
      <c r="K48" s="95">
        <v>2.9577572634925046E-2</v>
      </c>
      <c r="L48" s="95">
        <v>3.0389653830663051E-2</v>
      </c>
      <c r="M48" s="95">
        <v>3.0715683583456395E-2</v>
      </c>
      <c r="N48" s="95">
        <v>3.0848079486616841E-2</v>
      </c>
      <c r="O48" s="95">
        <v>3.0945690476318403E-2</v>
      </c>
    </row>
    <row r="49" spans="1:15">
      <c r="A49" s="96" t="s">
        <v>220</v>
      </c>
      <c r="B49" s="95">
        <v>4.0862702408490954E-3</v>
      </c>
      <c r="C49" s="95">
        <v>3.8325263486186467E-3</v>
      </c>
      <c r="D49" s="95">
        <v>3.9666700956691699E-3</v>
      </c>
      <c r="E49" s="95">
        <v>3.693245469339058E-3</v>
      </c>
      <c r="F49" s="95">
        <v>3.9144124234019376E-3</v>
      </c>
      <c r="G49" s="95">
        <v>4.2937089926669237E-3</v>
      </c>
      <c r="H49" s="95">
        <v>4.4316197474040834E-3</v>
      </c>
      <c r="I49" s="95">
        <v>3.98014602908892E-3</v>
      </c>
      <c r="J49" s="95">
        <v>3.9038768657666603E-3</v>
      </c>
      <c r="K49" s="95">
        <v>3.8006556761754611E-3</v>
      </c>
      <c r="L49" s="95">
        <v>4.025472902402228E-3</v>
      </c>
      <c r="M49" s="95">
        <v>3.9247978915389553E-3</v>
      </c>
      <c r="N49" s="95">
        <v>3.7921258730654762E-3</v>
      </c>
      <c r="O49" s="95">
        <v>3.829689902191125E-3</v>
      </c>
    </row>
    <row r="50" spans="1:15">
      <c r="A50" s="96" t="s">
        <v>221</v>
      </c>
      <c r="B50" s="95">
        <v>1.77575180296639E-2</v>
      </c>
      <c r="C50" s="95">
        <v>1.6897616171111178E-2</v>
      </c>
      <c r="D50" s="95">
        <v>1.6970035416697282E-2</v>
      </c>
      <c r="E50" s="95">
        <v>1.6348017917494354E-2</v>
      </c>
      <c r="F50" s="95">
        <v>1.7762569581663504E-2</v>
      </c>
      <c r="G50" s="95">
        <v>1.7037693138305023E-2</v>
      </c>
      <c r="H50" s="95">
        <v>1.5447318004829475E-2</v>
      </c>
      <c r="I50" s="95">
        <v>1.4943783710485522E-2</v>
      </c>
      <c r="J50" s="95">
        <v>1.4283596532393313E-2</v>
      </c>
      <c r="K50" s="95">
        <v>1.4880848315907205E-2</v>
      </c>
      <c r="L50" s="95">
        <v>1.4658523848207032E-2</v>
      </c>
      <c r="M50" s="95">
        <v>1.4420734193890811E-2</v>
      </c>
      <c r="N50" s="95">
        <v>2.7150225228929587E-2</v>
      </c>
      <c r="O50" s="95">
        <v>2.6394503729140876E-2</v>
      </c>
    </row>
    <row r="51" spans="1:15">
      <c r="A51" s="102" t="s">
        <v>222</v>
      </c>
      <c r="B51" s="103">
        <v>1.4673424955776296E-2</v>
      </c>
      <c r="C51" s="103">
        <v>1.4657600771005301E-2</v>
      </c>
      <c r="D51" s="103">
        <v>1.3932722970887769E-2</v>
      </c>
      <c r="E51" s="103">
        <v>1.399074548184817E-2</v>
      </c>
      <c r="F51" s="103">
        <v>1.5366199247569261E-2</v>
      </c>
      <c r="G51" s="103">
        <v>1.3315322269394057E-2</v>
      </c>
      <c r="H51" s="103">
        <v>1.1064505728222256E-2</v>
      </c>
      <c r="I51" s="103">
        <v>1.135080414193298E-2</v>
      </c>
      <c r="J51" s="103">
        <v>1.1151400393616286E-2</v>
      </c>
      <c r="K51" s="103">
        <v>1.1523683613008538E-2</v>
      </c>
      <c r="L51" s="103">
        <v>1.200858084907399E-2</v>
      </c>
      <c r="M51" s="103">
        <v>1.2380915711653213E-2</v>
      </c>
      <c r="N51" s="103">
        <v>0</v>
      </c>
      <c r="O51" s="103">
        <v>0</v>
      </c>
    </row>
    <row r="52" spans="1:15">
      <c r="A52" t="s">
        <v>230</v>
      </c>
    </row>
  </sheetData>
  <mergeCells count="1">
    <mergeCell ref="B31:O31"/>
  </mergeCells>
  <hyperlinks>
    <hyperlink ref="M1" location="Índice!A1" display="Índice!A1" xr:uid="{01B7E04E-89D3-4240-90EA-200DD1491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9C5D1"/>
  </sheetPr>
  <dimension ref="A1:Y27"/>
  <sheetViews>
    <sheetView topLeftCell="A11" workbookViewId="0">
      <selection activeCell="L1" sqref="L1"/>
    </sheetView>
  </sheetViews>
  <sheetFormatPr defaultColWidth="9.140625" defaultRowHeight="14.45"/>
  <cols>
    <col min="2" max="2" width="16" bestFit="1" customWidth="1"/>
    <col min="3" max="3" width="17.7109375" bestFit="1" customWidth="1"/>
    <col min="4" max="4" width="18.28515625" bestFit="1" customWidth="1"/>
    <col min="5" max="5" width="10.42578125" bestFit="1" customWidth="1"/>
    <col min="6" max="6" width="14.85546875" bestFit="1" customWidth="1"/>
    <col min="7" max="7" width="16" bestFit="1" customWidth="1"/>
    <col min="8" max="8" width="16.5703125" bestFit="1" customWidth="1"/>
    <col min="10" max="10" width="16" bestFit="1" customWidth="1"/>
    <col min="11" max="11" width="17.7109375" bestFit="1" customWidth="1"/>
    <col min="12" max="12" width="18.28515625" bestFit="1" customWidth="1"/>
    <col min="13" max="13" width="10.42578125" bestFit="1" customWidth="1"/>
    <col min="14" max="15" width="16" bestFit="1" customWidth="1"/>
    <col min="16" max="16" width="16.5703125" bestFit="1" customWidth="1"/>
    <col min="18" max="19" width="17.7109375" bestFit="1" customWidth="1"/>
    <col min="20" max="20" width="18.28515625" bestFit="1" customWidth="1"/>
    <col min="21" max="21" width="10.42578125" bestFit="1" customWidth="1"/>
    <col min="22" max="22" width="16" bestFit="1" customWidth="1"/>
    <col min="23" max="23" width="17.7109375" bestFit="1" customWidth="1"/>
    <col min="24" max="24" width="18.28515625" bestFit="1" customWidth="1"/>
    <col min="25" max="25" width="10.42578125" bestFit="1" customWidth="1"/>
  </cols>
  <sheetData>
    <row r="1" spans="1:25" ht="21">
      <c r="A1" s="23" t="s">
        <v>29</v>
      </c>
      <c r="B1" s="22"/>
      <c r="C1" s="22"/>
      <c r="D1" s="22"/>
      <c r="E1" s="22"/>
      <c r="L1" s="130" t="s">
        <v>30</v>
      </c>
    </row>
    <row r="2" spans="1:25" ht="15.6">
      <c r="A2" s="24" t="s">
        <v>31</v>
      </c>
    </row>
    <row r="3" spans="1:25">
      <c r="A3" s="18" t="s">
        <v>32</v>
      </c>
      <c r="B3" s="138" t="s">
        <v>33</v>
      </c>
      <c r="C3" s="138"/>
      <c r="D3" s="138"/>
      <c r="E3" s="19"/>
      <c r="F3" s="138" t="s">
        <v>34</v>
      </c>
      <c r="G3" s="138"/>
      <c r="H3" s="138"/>
      <c r="I3" s="19"/>
      <c r="J3" s="138" t="s">
        <v>35</v>
      </c>
      <c r="K3" s="138"/>
      <c r="L3" s="138"/>
      <c r="M3" s="19"/>
      <c r="N3" s="138" t="s">
        <v>36</v>
      </c>
      <c r="O3" s="138"/>
      <c r="P3" s="138"/>
      <c r="Q3" s="19"/>
      <c r="R3" s="138" t="s">
        <v>37</v>
      </c>
      <c r="S3" s="138"/>
      <c r="T3" s="138"/>
      <c r="U3" s="19"/>
      <c r="V3" s="138" t="s">
        <v>38</v>
      </c>
      <c r="W3" s="138"/>
      <c r="X3" s="138"/>
      <c r="Y3" s="20"/>
    </row>
    <row r="4" spans="1:25" ht="43.5">
      <c r="A4" s="21" t="s">
        <v>39</v>
      </c>
      <c r="B4" s="21" t="s">
        <v>40</v>
      </c>
      <c r="C4" s="21" t="s">
        <v>41</v>
      </c>
      <c r="D4" s="21" t="s">
        <v>42</v>
      </c>
      <c r="E4" s="21" t="s">
        <v>43</v>
      </c>
      <c r="F4" s="21" t="s">
        <v>40</v>
      </c>
      <c r="G4" s="21" t="s">
        <v>41</v>
      </c>
      <c r="H4" s="21" t="s">
        <v>42</v>
      </c>
      <c r="I4" s="21" t="s">
        <v>43</v>
      </c>
      <c r="J4" s="21" t="s">
        <v>40</v>
      </c>
      <c r="K4" s="21" t="s">
        <v>41</v>
      </c>
      <c r="L4" s="21" t="s">
        <v>42</v>
      </c>
      <c r="M4" s="21" t="s">
        <v>43</v>
      </c>
      <c r="N4" s="21" t="s">
        <v>40</v>
      </c>
      <c r="O4" s="21" t="s">
        <v>41</v>
      </c>
      <c r="P4" s="21" t="s">
        <v>42</v>
      </c>
      <c r="Q4" s="21" t="s">
        <v>43</v>
      </c>
      <c r="R4" s="21" t="s">
        <v>40</v>
      </c>
      <c r="S4" s="21" t="s">
        <v>41</v>
      </c>
      <c r="T4" s="21" t="s">
        <v>42</v>
      </c>
      <c r="U4" s="21" t="s">
        <v>43</v>
      </c>
      <c r="V4" s="21" t="s">
        <v>40</v>
      </c>
      <c r="W4" s="21" t="s">
        <v>41</v>
      </c>
      <c r="X4" s="21" t="s">
        <v>42</v>
      </c>
      <c r="Y4" s="21" t="s">
        <v>43</v>
      </c>
    </row>
    <row r="5" spans="1:25">
      <c r="A5" s="26">
        <v>1995</v>
      </c>
      <c r="B5" s="16">
        <v>34248443.259999998</v>
      </c>
      <c r="C5" s="16">
        <v>36102260.469999999</v>
      </c>
      <c r="D5" s="16">
        <v>-1853817.2100000009</v>
      </c>
      <c r="E5" s="16">
        <v>-1.853817210000001</v>
      </c>
      <c r="F5" s="16">
        <v>20520</v>
      </c>
      <c r="G5" s="16">
        <v>35311600.600000001</v>
      </c>
      <c r="H5" s="16">
        <v>-35291080.600000001</v>
      </c>
      <c r="I5" s="16">
        <v>-35.291080600000001</v>
      </c>
      <c r="J5" s="16">
        <v>83740.399999999994</v>
      </c>
      <c r="K5" s="16">
        <v>30720876.059999999</v>
      </c>
      <c r="L5" s="16">
        <v>-30637135.66</v>
      </c>
      <c r="M5" s="16">
        <v>-30.637135659999998</v>
      </c>
      <c r="N5" s="16">
        <v>18737.07</v>
      </c>
      <c r="O5" s="16">
        <v>6009886.7300000004</v>
      </c>
      <c r="P5" s="16">
        <v>-5991149.6600000001</v>
      </c>
      <c r="Q5" s="16">
        <v>-5.9911496600000005</v>
      </c>
      <c r="R5" s="16">
        <v>33273818.41</v>
      </c>
      <c r="S5" s="16">
        <v>28383496.879999999</v>
      </c>
      <c r="T5" s="16">
        <v>4890321.5300000012</v>
      </c>
      <c r="U5" s="16">
        <v>4.8903215300000014</v>
      </c>
      <c r="V5" s="17">
        <v>8066861.8799999999</v>
      </c>
      <c r="W5" s="17">
        <v>371723517.5</v>
      </c>
      <c r="X5" s="16">
        <v>-363656655.62</v>
      </c>
      <c r="Y5" s="16">
        <v>-363.65665561999998</v>
      </c>
    </row>
    <row r="6" spans="1:25">
      <c r="A6" s="26">
        <v>1996</v>
      </c>
      <c r="B6" s="16">
        <v>222594.31</v>
      </c>
      <c r="C6" s="16">
        <v>39492903.119999997</v>
      </c>
      <c r="D6" s="16">
        <v>-39270308.809999995</v>
      </c>
      <c r="E6" s="16">
        <v>-39.270308809999996</v>
      </c>
      <c r="F6" s="16">
        <v>304728.81</v>
      </c>
      <c r="G6" s="16">
        <v>24346662.520000022</v>
      </c>
      <c r="H6" s="16">
        <v>-24041933.710000023</v>
      </c>
      <c r="I6" s="16">
        <v>-24.041933710000023</v>
      </c>
      <c r="J6" s="16">
        <v>2258102.29</v>
      </c>
      <c r="K6" s="16">
        <v>28933483.59</v>
      </c>
      <c r="L6" s="16">
        <v>-26675381.300000001</v>
      </c>
      <c r="M6" s="16">
        <v>-26.675381300000002</v>
      </c>
      <c r="N6" s="16">
        <v>20290.21</v>
      </c>
      <c r="O6" s="16">
        <v>8392971.6799999997</v>
      </c>
      <c r="P6" s="16">
        <v>-8372681.4699999997</v>
      </c>
      <c r="Q6" s="16">
        <v>-8.3726814699999998</v>
      </c>
      <c r="R6" s="16">
        <v>762316.16</v>
      </c>
      <c r="S6" s="16">
        <v>29196832.550000001</v>
      </c>
      <c r="T6" s="16">
        <v>-28434516.390000001</v>
      </c>
      <c r="U6" s="16">
        <v>-28.434516389999999</v>
      </c>
      <c r="V6" s="17">
        <v>1728560.72</v>
      </c>
      <c r="W6" s="17">
        <v>357050852.39999998</v>
      </c>
      <c r="X6" s="16">
        <v>-355322291.67999995</v>
      </c>
      <c r="Y6" s="16">
        <v>-355.32229167999992</v>
      </c>
    </row>
    <row r="7" spans="1:25">
      <c r="A7" s="26">
        <v>1997</v>
      </c>
      <c r="B7" s="16">
        <v>481156.43</v>
      </c>
      <c r="C7" s="16">
        <v>51782594.399999999</v>
      </c>
      <c r="D7" s="16">
        <v>-51301437.969999999</v>
      </c>
      <c r="E7" s="16">
        <v>-51.301437970000002</v>
      </c>
      <c r="F7" s="16">
        <v>57985.95</v>
      </c>
      <c r="G7" s="16">
        <v>32866896.700000003</v>
      </c>
      <c r="H7" s="16">
        <v>-32808910.750000004</v>
      </c>
      <c r="I7" s="16">
        <v>-32.808910750000003</v>
      </c>
      <c r="J7" s="16">
        <v>898226.37</v>
      </c>
      <c r="K7" s="16">
        <v>35900229.32</v>
      </c>
      <c r="L7" s="16">
        <v>-35002002.950000003</v>
      </c>
      <c r="M7" s="16">
        <v>-35.002002950000005</v>
      </c>
      <c r="N7" s="16">
        <v>34749</v>
      </c>
      <c r="O7" s="16">
        <v>15766932.15</v>
      </c>
      <c r="P7" s="16">
        <v>-15732183.15</v>
      </c>
      <c r="Q7" s="16">
        <v>-15.732183150000001</v>
      </c>
      <c r="R7" s="16">
        <v>13399337.189999999</v>
      </c>
      <c r="S7" s="16">
        <v>47319192.799999997</v>
      </c>
      <c r="T7" s="16">
        <v>-33919855.609999999</v>
      </c>
      <c r="U7" s="16">
        <v>-33.919855609999999</v>
      </c>
      <c r="V7" s="17">
        <v>1859248.99</v>
      </c>
      <c r="W7" s="17">
        <v>662302890.39999998</v>
      </c>
      <c r="X7" s="16">
        <v>-660443641.40999997</v>
      </c>
      <c r="Y7" s="16">
        <v>-660.44364140999994</v>
      </c>
    </row>
    <row r="8" spans="1:25">
      <c r="A8" s="26">
        <v>1998</v>
      </c>
      <c r="B8" s="16">
        <v>400333</v>
      </c>
      <c r="C8" s="16">
        <v>71492015.489999995</v>
      </c>
      <c r="D8" s="16">
        <v>-71091682.489999995</v>
      </c>
      <c r="E8" s="16">
        <v>-71.091682489999997</v>
      </c>
      <c r="F8" s="16">
        <v>987472.78</v>
      </c>
      <c r="G8" s="16">
        <v>75264512.409999996</v>
      </c>
      <c r="H8" s="16">
        <v>-74277039.629999995</v>
      </c>
      <c r="I8" s="16">
        <v>-74.27703962999999</v>
      </c>
      <c r="J8" s="16">
        <v>2006068.47</v>
      </c>
      <c r="K8" s="16">
        <v>54267766.350000001</v>
      </c>
      <c r="L8" s="16">
        <v>-52261697.880000003</v>
      </c>
      <c r="M8" s="16">
        <v>-52.26169788</v>
      </c>
      <c r="N8" s="16">
        <v>27839</v>
      </c>
      <c r="O8" s="16">
        <v>18980718.18</v>
      </c>
      <c r="P8" s="16">
        <v>-18952879.18</v>
      </c>
      <c r="Q8" s="16">
        <v>-18.95287918</v>
      </c>
      <c r="R8" s="16">
        <v>22684907.620000001</v>
      </c>
      <c r="S8" s="16">
        <v>63085754.990000002</v>
      </c>
      <c r="T8" s="16">
        <v>-40400847.370000005</v>
      </c>
      <c r="U8" s="16">
        <v>-40.400847370000008</v>
      </c>
      <c r="V8" s="17">
        <v>5002346.0599999996</v>
      </c>
      <c r="W8" s="17">
        <v>539711783.10000002</v>
      </c>
      <c r="X8" s="16">
        <v>-534709437.04000002</v>
      </c>
      <c r="Y8" s="16">
        <v>-534.70943704000001</v>
      </c>
    </row>
    <row r="9" spans="1:25">
      <c r="A9" s="26">
        <v>1999</v>
      </c>
      <c r="B9" s="16">
        <v>408903.45</v>
      </c>
      <c r="C9" s="16">
        <v>72143510.709999993</v>
      </c>
      <c r="D9" s="16">
        <v>-71734607.25999999</v>
      </c>
      <c r="E9" s="16">
        <v>-71.73460725999999</v>
      </c>
      <c r="F9" s="16">
        <v>104185.31</v>
      </c>
      <c r="G9" s="16">
        <v>49390709.710000001</v>
      </c>
      <c r="H9" s="16">
        <v>-49286524.399999999</v>
      </c>
      <c r="I9" s="16">
        <v>-49.286524399999998</v>
      </c>
      <c r="J9" s="16">
        <v>408328</v>
      </c>
      <c r="K9" s="16">
        <v>59060567.509999998</v>
      </c>
      <c r="L9" s="16">
        <v>-58652239.509999998</v>
      </c>
      <c r="M9" s="16">
        <v>-58.652239510000001</v>
      </c>
      <c r="N9" s="16">
        <v>248406</v>
      </c>
      <c r="O9" s="16">
        <v>15268516.810000001</v>
      </c>
      <c r="P9" s="16">
        <v>-15020110.810000001</v>
      </c>
      <c r="Q9" s="16">
        <v>-15.02011081</v>
      </c>
      <c r="R9" s="16">
        <v>13352301.98</v>
      </c>
      <c r="S9" s="16">
        <v>77249709.349999994</v>
      </c>
      <c r="T9" s="16">
        <v>-63897407.36999999</v>
      </c>
      <c r="U9" s="16">
        <v>-63.897407369999989</v>
      </c>
      <c r="V9" s="17">
        <v>2586625.59</v>
      </c>
      <c r="W9" s="17">
        <v>533879260</v>
      </c>
      <c r="X9" s="16">
        <v>-531292634.41000003</v>
      </c>
      <c r="Y9" s="16">
        <v>-531.29263441000001</v>
      </c>
    </row>
    <row r="10" spans="1:25">
      <c r="A10" s="26">
        <v>2000</v>
      </c>
      <c r="B10" s="16">
        <v>3997125.16</v>
      </c>
      <c r="C10" s="16">
        <v>113013505.09999999</v>
      </c>
      <c r="D10" s="16">
        <v>-109016379.94</v>
      </c>
      <c r="E10" s="16">
        <v>-109.01637993999999</v>
      </c>
      <c r="F10" s="16">
        <v>586592.46</v>
      </c>
      <c r="G10" s="16">
        <v>65837413.770000041</v>
      </c>
      <c r="H10" s="16">
        <v>-65250821.31000004</v>
      </c>
      <c r="I10" s="16">
        <v>-65.250821310000035</v>
      </c>
      <c r="J10" s="16">
        <v>135638.04999999999</v>
      </c>
      <c r="K10" s="16">
        <v>56243051.909999996</v>
      </c>
      <c r="L10" s="16">
        <v>-56107413.859999999</v>
      </c>
      <c r="M10" s="16">
        <v>-56.107413860000001</v>
      </c>
      <c r="N10" s="16">
        <v>384148.49</v>
      </c>
      <c r="O10" s="16">
        <v>44823041.969999999</v>
      </c>
      <c r="P10" s="16">
        <v>-44438893.479999997</v>
      </c>
      <c r="Q10" s="16">
        <v>-44.438893479999997</v>
      </c>
      <c r="R10" s="16">
        <v>19899632.710000001</v>
      </c>
      <c r="S10" s="16">
        <v>93606920.069999993</v>
      </c>
      <c r="T10" s="16">
        <v>-73707287.359999985</v>
      </c>
      <c r="U10" s="16">
        <v>-73.707287359999981</v>
      </c>
      <c r="V10" s="17">
        <v>1797903.6</v>
      </c>
      <c r="W10" s="17">
        <v>725241416.89999998</v>
      </c>
      <c r="X10" s="16">
        <v>-723443513.29999995</v>
      </c>
      <c r="Y10" s="16">
        <v>-723.44351329999995</v>
      </c>
    </row>
    <row r="11" spans="1:25">
      <c r="A11" s="26">
        <v>2001</v>
      </c>
      <c r="B11" s="16">
        <v>612094.14</v>
      </c>
      <c r="C11" s="16">
        <v>143916052.19999999</v>
      </c>
      <c r="D11" s="16">
        <v>-143303958.06</v>
      </c>
      <c r="E11" s="16">
        <v>-143.30395806000001</v>
      </c>
      <c r="F11" s="16">
        <v>564410.88</v>
      </c>
      <c r="G11" s="16">
        <v>96895887.290000081</v>
      </c>
      <c r="H11" s="16">
        <v>-96331476.410000086</v>
      </c>
      <c r="I11" s="16">
        <v>-96.331476410000093</v>
      </c>
      <c r="J11" s="16">
        <v>380545.33</v>
      </c>
      <c r="K11" s="16">
        <v>59528550.539999999</v>
      </c>
      <c r="L11" s="16">
        <v>-59148005.210000001</v>
      </c>
      <c r="M11" s="16">
        <v>-59.148005210000001</v>
      </c>
      <c r="N11" s="16">
        <v>461204.54</v>
      </c>
      <c r="O11" s="16">
        <v>47605430.960000001</v>
      </c>
      <c r="P11" s="16">
        <v>-47144226.420000002</v>
      </c>
      <c r="Q11" s="16">
        <v>-47.144226420000003</v>
      </c>
      <c r="R11" s="16">
        <v>34663965.960000001</v>
      </c>
      <c r="S11" s="16">
        <v>105698717.90000001</v>
      </c>
      <c r="T11" s="16">
        <v>-71034751.939999998</v>
      </c>
      <c r="U11" s="16">
        <v>-71.034751939999992</v>
      </c>
      <c r="V11" s="17">
        <v>4270413.29</v>
      </c>
      <c r="W11" s="17">
        <v>835599051</v>
      </c>
      <c r="X11" s="16">
        <v>-831328637.71000004</v>
      </c>
      <c r="Y11" s="16">
        <v>-831.32863771000007</v>
      </c>
    </row>
    <row r="12" spans="1:25">
      <c r="A12" s="26">
        <v>2002</v>
      </c>
      <c r="B12" s="16">
        <v>5282463.1900000004</v>
      </c>
      <c r="C12" s="16">
        <v>183459604.19999999</v>
      </c>
      <c r="D12" s="16">
        <v>-178177141.00999999</v>
      </c>
      <c r="E12" s="16">
        <v>-178.17714100999999</v>
      </c>
      <c r="F12" s="16">
        <v>2685831.25</v>
      </c>
      <c r="G12" s="16">
        <v>95211415.439999893</v>
      </c>
      <c r="H12" s="16">
        <v>-92525584.189999893</v>
      </c>
      <c r="I12" s="16">
        <v>-92.52558418999989</v>
      </c>
      <c r="J12" s="16">
        <v>985040.31</v>
      </c>
      <c r="K12" s="16">
        <v>40513403.619999997</v>
      </c>
      <c r="L12" s="16">
        <v>-39528363.309999995</v>
      </c>
      <c r="M12" s="16">
        <v>-39.528363309999996</v>
      </c>
      <c r="N12" s="16">
        <v>215214.01</v>
      </c>
      <c r="O12" s="16">
        <v>53115957.780000001</v>
      </c>
      <c r="P12" s="16">
        <v>-52900743.770000003</v>
      </c>
      <c r="Q12" s="16">
        <v>-52.900743770000005</v>
      </c>
      <c r="R12" s="16">
        <v>200751252</v>
      </c>
      <c r="S12" s="16">
        <v>128692215.7</v>
      </c>
      <c r="T12" s="16">
        <v>72059036.299999997</v>
      </c>
      <c r="U12" s="16">
        <v>72.059036300000002</v>
      </c>
      <c r="V12" s="17">
        <v>2297808.9300000002</v>
      </c>
      <c r="W12" s="17">
        <v>679002902.79999995</v>
      </c>
      <c r="X12" s="16">
        <v>-676705093.87</v>
      </c>
      <c r="Y12" s="16">
        <v>-676.70509387000004</v>
      </c>
    </row>
    <row r="13" spans="1:25">
      <c r="A13" s="26">
        <v>2003</v>
      </c>
      <c r="B13" s="16">
        <v>4658563.59</v>
      </c>
      <c r="C13" s="16">
        <v>216500106.19999999</v>
      </c>
      <c r="D13" s="16">
        <v>-211841542.60999998</v>
      </c>
      <c r="E13" s="16">
        <v>-211.84154260999998</v>
      </c>
      <c r="F13" s="16">
        <v>6376433.0299999993</v>
      </c>
      <c r="G13" s="16">
        <v>131626956.45999989</v>
      </c>
      <c r="H13" s="16">
        <v>-125250523.42999989</v>
      </c>
      <c r="I13" s="16">
        <v>-125.25052342999989</v>
      </c>
      <c r="J13" s="16">
        <v>5261666.47</v>
      </c>
      <c r="K13" s="16">
        <v>74426813.489999995</v>
      </c>
      <c r="L13" s="16">
        <v>-69165147.019999996</v>
      </c>
      <c r="M13" s="16">
        <v>-69.165147019999992</v>
      </c>
      <c r="N13" s="16">
        <v>454138.6</v>
      </c>
      <c r="O13" s="16">
        <v>107943824.59999999</v>
      </c>
      <c r="P13" s="16">
        <v>-107489686</v>
      </c>
      <c r="Q13" s="16">
        <v>-107.48968600000001</v>
      </c>
      <c r="R13" s="16">
        <v>592717940.89999998</v>
      </c>
      <c r="S13" s="16">
        <v>169147791.40000001</v>
      </c>
      <c r="T13" s="16">
        <v>423570149.5</v>
      </c>
      <c r="U13" s="16">
        <v>423.57014950000001</v>
      </c>
      <c r="V13" s="17">
        <v>25592951.879999999</v>
      </c>
      <c r="W13" s="17">
        <v>768714619.60000002</v>
      </c>
      <c r="X13" s="16">
        <v>-743121667.72000003</v>
      </c>
      <c r="Y13" s="16">
        <v>-743.12166772</v>
      </c>
    </row>
    <row r="14" spans="1:25">
      <c r="A14" s="26">
        <v>2004</v>
      </c>
      <c r="B14" s="16">
        <v>26088674.449999999</v>
      </c>
      <c r="C14" s="16">
        <v>251941501.69999999</v>
      </c>
      <c r="D14" s="16">
        <v>-225852827.25</v>
      </c>
      <c r="E14" s="16">
        <v>-225.85282724999999</v>
      </c>
      <c r="F14" s="16">
        <v>4883106.8900000006</v>
      </c>
      <c r="G14" s="16">
        <v>155755878.58999974</v>
      </c>
      <c r="H14" s="16">
        <v>-150872771.69999975</v>
      </c>
      <c r="I14" s="16">
        <v>-150.87277169999976</v>
      </c>
      <c r="J14" s="16">
        <v>11437727.119999999</v>
      </c>
      <c r="K14" s="16">
        <v>109237343.59999999</v>
      </c>
      <c r="L14" s="16">
        <v>-97799616.479999989</v>
      </c>
      <c r="M14" s="16">
        <v>-97.799616479999983</v>
      </c>
      <c r="N14" s="16">
        <v>2730235.7</v>
      </c>
      <c r="O14" s="16">
        <v>154910323.40000001</v>
      </c>
      <c r="P14" s="16">
        <v>-152180087.70000002</v>
      </c>
      <c r="Q14" s="16">
        <v>-152.18008770000003</v>
      </c>
      <c r="R14" s="16">
        <v>285235345.39999998</v>
      </c>
      <c r="S14" s="16">
        <v>291948666.30000001</v>
      </c>
      <c r="T14" s="16">
        <v>-6713320.9000000358</v>
      </c>
      <c r="U14" s="16">
        <v>-6.7133209000000358</v>
      </c>
      <c r="V14" s="17">
        <v>13651530.73</v>
      </c>
      <c r="W14" s="17">
        <v>2185885851</v>
      </c>
      <c r="X14" s="16">
        <v>-2172234320.27</v>
      </c>
      <c r="Y14" s="16">
        <v>-2172.2343202699999</v>
      </c>
    </row>
    <row r="15" spans="1:25">
      <c r="A15" s="26">
        <v>2005</v>
      </c>
      <c r="B15" s="16">
        <v>57141303.990000002</v>
      </c>
      <c r="C15" s="16">
        <v>768706451.60000002</v>
      </c>
      <c r="D15" s="16">
        <v>-711565147.61000001</v>
      </c>
      <c r="E15" s="16">
        <v>-711.56514761000005</v>
      </c>
      <c r="F15" s="16">
        <v>12020680.100000001</v>
      </c>
      <c r="G15" s="16">
        <v>231427387.60999995</v>
      </c>
      <c r="H15" s="16">
        <v>-219406707.50999996</v>
      </c>
      <c r="I15" s="16">
        <v>-219.40670750999996</v>
      </c>
      <c r="J15" s="16">
        <v>20846179.73</v>
      </c>
      <c r="K15" s="16">
        <v>137684339.09999999</v>
      </c>
      <c r="L15" s="16">
        <v>-116838159.36999999</v>
      </c>
      <c r="M15" s="16">
        <v>-116.83815936999999</v>
      </c>
      <c r="N15" s="16">
        <v>8574960.5600000005</v>
      </c>
      <c r="O15" s="16">
        <v>201685104.90000001</v>
      </c>
      <c r="P15" s="16">
        <v>-193110144.34</v>
      </c>
      <c r="Q15" s="16">
        <v>-193.11014434000001</v>
      </c>
      <c r="R15" s="16">
        <v>381762577.69999999</v>
      </c>
      <c r="S15" s="16">
        <v>370816495.5</v>
      </c>
      <c r="T15" s="16">
        <v>10946082.199999988</v>
      </c>
      <c r="U15" s="16">
        <v>10.946082199999989</v>
      </c>
      <c r="V15" s="17">
        <v>20437040.890000001</v>
      </c>
      <c r="W15" s="17">
        <v>1376987651</v>
      </c>
      <c r="X15" s="16">
        <v>-1356550610.1099999</v>
      </c>
      <c r="Y15" s="16">
        <v>-1356.55061011</v>
      </c>
    </row>
    <row r="16" spans="1:25">
      <c r="A16" s="26">
        <v>2006</v>
      </c>
      <c r="B16" s="16">
        <v>52596049.259999998</v>
      </c>
      <c r="C16" s="16">
        <v>559222191</v>
      </c>
      <c r="D16" s="16">
        <v>-506626141.74000001</v>
      </c>
      <c r="E16" s="16">
        <v>-506.62614174000004</v>
      </c>
      <c r="F16" s="16">
        <v>9157281.0700000003</v>
      </c>
      <c r="G16" s="16">
        <v>349332866.61999971</v>
      </c>
      <c r="H16" s="16">
        <v>-340175585.54999971</v>
      </c>
      <c r="I16" s="16">
        <v>-340.17558554999971</v>
      </c>
      <c r="J16" s="16">
        <v>25210688.469999999</v>
      </c>
      <c r="K16" s="16">
        <v>200357013</v>
      </c>
      <c r="L16" s="16">
        <v>-175146324.53</v>
      </c>
      <c r="M16" s="16">
        <v>-175.14632453000002</v>
      </c>
      <c r="N16" s="16">
        <v>2043119.79</v>
      </c>
      <c r="O16" s="16">
        <v>265537073</v>
      </c>
      <c r="P16" s="16">
        <v>-263493953.21000001</v>
      </c>
      <c r="Q16" s="16">
        <v>-263.49395321000003</v>
      </c>
      <c r="R16" s="16">
        <v>785680585.60000002</v>
      </c>
      <c r="S16" s="16">
        <v>574849702.70000005</v>
      </c>
      <c r="T16" s="16">
        <v>210830882.89999998</v>
      </c>
      <c r="U16" s="16">
        <v>210.83088289999998</v>
      </c>
      <c r="V16" s="17">
        <v>16675531.279999999</v>
      </c>
      <c r="W16" s="17">
        <v>3099340293</v>
      </c>
      <c r="X16" s="16">
        <v>-3082664761.7199998</v>
      </c>
      <c r="Y16" s="16">
        <v>-3082.6647617199997</v>
      </c>
    </row>
    <row r="17" spans="1:25">
      <c r="A17" s="26">
        <v>2007</v>
      </c>
      <c r="B17" s="16">
        <v>59231291.600000001</v>
      </c>
      <c r="C17" s="16">
        <v>823430714.70000005</v>
      </c>
      <c r="D17" s="16">
        <v>-764199423.10000002</v>
      </c>
      <c r="E17" s="16">
        <v>-764.19942309999999</v>
      </c>
      <c r="F17" s="16">
        <v>9603256.1899999995</v>
      </c>
      <c r="G17" s="16">
        <v>423447535.18999946</v>
      </c>
      <c r="H17" s="16">
        <v>-413844278.99999946</v>
      </c>
      <c r="I17" s="16">
        <v>-413.84427899999946</v>
      </c>
      <c r="J17" s="16">
        <v>23807219.030000001</v>
      </c>
      <c r="K17" s="16">
        <v>295984783.69999999</v>
      </c>
      <c r="L17" s="16">
        <v>-272177564.66999996</v>
      </c>
      <c r="M17" s="16">
        <v>-272.17756466999998</v>
      </c>
      <c r="N17" s="16">
        <v>7269904.0099999998</v>
      </c>
      <c r="O17" s="16">
        <v>332580951.30000001</v>
      </c>
      <c r="P17" s="16">
        <v>-325311047.29000002</v>
      </c>
      <c r="Q17" s="16">
        <v>-325.31104729000003</v>
      </c>
      <c r="R17" s="16">
        <v>1088132524</v>
      </c>
      <c r="S17" s="16">
        <v>763120065.60000002</v>
      </c>
      <c r="T17" s="16">
        <v>325012458.39999998</v>
      </c>
      <c r="U17" s="16">
        <v>325.01245839999996</v>
      </c>
      <c r="V17" s="17">
        <v>62132517.920000002</v>
      </c>
      <c r="W17" s="17">
        <v>3766343102</v>
      </c>
      <c r="X17" s="16">
        <v>-3704210584.0799999</v>
      </c>
      <c r="Y17" s="16">
        <v>-3704.21058408</v>
      </c>
    </row>
    <row r="18" spans="1:25">
      <c r="A18" s="26">
        <v>2008</v>
      </c>
      <c r="B18" s="16">
        <v>31472441.16</v>
      </c>
      <c r="C18" s="16">
        <v>910666274.79999995</v>
      </c>
      <c r="D18" s="16">
        <v>-879193833.63999999</v>
      </c>
      <c r="E18" s="16">
        <v>-879.19383363999998</v>
      </c>
      <c r="F18" s="16">
        <v>10325394.08</v>
      </c>
      <c r="G18" s="16">
        <v>515530738.72000033</v>
      </c>
      <c r="H18" s="16">
        <v>-505205344.64000034</v>
      </c>
      <c r="I18" s="16">
        <v>-505.20534464000036</v>
      </c>
      <c r="J18" s="16">
        <v>15017950.58</v>
      </c>
      <c r="K18" s="16">
        <v>318999620</v>
      </c>
      <c r="L18" s="16">
        <v>-303981669.42000002</v>
      </c>
      <c r="M18" s="16">
        <v>-303.98166942</v>
      </c>
      <c r="N18" s="16">
        <v>5669537.2300000004</v>
      </c>
      <c r="O18" s="16">
        <v>369113219.60000002</v>
      </c>
      <c r="P18" s="16">
        <v>-363443682.37</v>
      </c>
      <c r="Q18" s="16">
        <v>-363.44368237000003</v>
      </c>
      <c r="R18" s="16">
        <v>932259149.10000002</v>
      </c>
      <c r="S18" s="16">
        <v>882830449.10000002</v>
      </c>
      <c r="T18" s="16">
        <v>49428700</v>
      </c>
      <c r="U18" s="16">
        <v>49.428699999999999</v>
      </c>
      <c r="V18" s="17">
        <v>31979348.800000001</v>
      </c>
      <c r="W18" s="17">
        <v>4512630733</v>
      </c>
      <c r="X18" s="16">
        <v>-4480651384.1999998</v>
      </c>
      <c r="Y18" s="16">
        <v>-4480.6513841999995</v>
      </c>
    </row>
    <row r="19" spans="1:25">
      <c r="A19" s="26">
        <v>2009</v>
      </c>
      <c r="B19" s="16">
        <v>30904973.300000001</v>
      </c>
      <c r="C19" s="16">
        <v>1052913091</v>
      </c>
      <c r="D19" s="16">
        <v>-1022008117.7</v>
      </c>
      <c r="E19" s="16">
        <v>-1022.0081177000001</v>
      </c>
      <c r="F19" s="16">
        <v>5111487.8800000008</v>
      </c>
      <c r="G19" s="16">
        <v>338818418.90000004</v>
      </c>
      <c r="H19" s="16">
        <v>-333706931.02000004</v>
      </c>
      <c r="I19" s="16">
        <v>-333.70693102000001</v>
      </c>
      <c r="J19" s="16">
        <v>52385937.270000003</v>
      </c>
      <c r="K19" s="16">
        <v>294866221.60000002</v>
      </c>
      <c r="L19" s="16">
        <v>-242480284.33000001</v>
      </c>
      <c r="M19" s="16">
        <v>-242.48028433000002</v>
      </c>
      <c r="N19" s="16">
        <v>5024501.71</v>
      </c>
      <c r="O19" s="16">
        <v>342912770.89999998</v>
      </c>
      <c r="P19" s="16">
        <v>-337888269.19</v>
      </c>
      <c r="Q19" s="16">
        <v>-337.88826919000002</v>
      </c>
      <c r="R19" s="16">
        <v>946866334.60000002</v>
      </c>
      <c r="S19" s="16">
        <v>569612788.70000005</v>
      </c>
      <c r="T19" s="16">
        <v>377253545.89999998</v>
      </c>
      <c r="U19" s="16">
        <v>377.25354589999995</v>
      </c>
      <c r="V19" s="17">
        <v>21636322.5</v>
      </c>
      <c r="W19" s="17">
        <v>3146779938</v>
      </c>
      <c r="X19" s="16">
        <v>-3125143615.5</v>
      </c>
      <c r="Y19" s="16">
        <v>-3125.1436155000001</v>
      </c>
    </row>
    <row r="20" spans="1:25">
      <c r="A20" s="26">
        <v>2010</v>
      </c>
      <c r="B20" s="16">
        <v>36457857.399999999</v>
      </c>
      <c r="C20" s="16">
        <v>1049026313</v>
      </c>
      <c r="D20" s="16">
        <v>-1012568455.6</v>
      </c>
      <c r="E20" s="16">
        <v>-1012.5684556</v>
      </c>
      <c r="F20" s="16">
        <v>8606854.379999999</v>
      </c>
      <c r="G20" s="16">
        <v>481746876.45999968</v>
      </c>
      <c r="H20" s="16">
        <v>-473140022.07999969</v>
      </c>
      <c r="I20" s="16">
        <v>-473.14002207999971</v>
      </c>
      <c r="J20" s="16">
        <v>127331176.8</v>
      </c>
      <c r="K20" s="16">
        <v>527533774</v>
      </c>
      <c r="L20" s="16">
        <v>-400202597.19999999</v>
      </c>
      <c r="M20" s="16">
        <v>-400.20259720000001</v>
      </c>
      <c r="N20" s="16">
        <v>9845470.0800000001</v>
      </c>
      <c r="O20" s="16">
        <v>430275926.10000002</v>
      </c>
      <c r="P20" s="16">
        <v>-420430456.02000004</v>
      </c>
      <c r="Q20" s="16">
        <v>-420.43045602000007</v>
      </c>
      <c r="R20" s="16">
        <v>829477190</v>
      </c>
      <c r="S20" s="16">
        <v>1005642965</v>
      </c>
      <c r="T20" s="16">
        <v>-176165775</v>
      </c>
      <c r="U20" s="16">
        <v>-176.165775</v>
      </c>
      <c r="V20" s="17">
        <v>26202207.850000001</v>
      </c>
      <c r="W20" s="17">
        <v>5647676031</v>
      </c>
      <c r="X20" s="16">
        <v>-5621473823.1499996</v>
      </c>
      <c r="Y20" s="16">
        <v>-5621.4738231499996</v>
      </c>
    </row>
    <row r="21" spans="1:25">
      <c r="A21" s="26">
        <v>2011</v>
      </c>
      <c r="B21" s="16">
        <v>32488142.859999999</v>
      </c>
      <c r="C21" s="16">
        <v>1163068517</v>
      </c>
      <c r="D21" s="16">
        <v>-1130580374.1400001</v>
      </c>
      <c r="E21" s="16">
        <v>-1130.58037414</v>
      </c>
      <c r="F21" s="16">
        <v>7298444.8600000003</v>
      </c>
      <c r="G21" s="16">
        <v>556103367.58000016</v>
      </c>
      <c r="H21" s="16">
        <v>-548804922.72000015</v>
      </c>
      <c r="I21" s="16">
        <v>-548.80492272000015</v>
      </c>
      <c r="J21" s="16">
        <v>178602587.30000001</v>
      </c>
      <c r="K21" s="16">
        <v>679502084</v>
      </c>
      <c r="L21" s="16">
        <v>-500899496.69999999</v>
      </c>
      <c r="M21" s="16">
        <v>-500.89949669999999</v>
      </c>
      <c r="N21" s="16">
        <v>27263590.699999999</v>
      </c>
      <c r="O21" s="16">
        <v>648448174.89999998</v>
      </c>
      <c r="P21" s="16">
        <v>-621184584.19999993</v>
      </c>
      <c r="Q21" s="16">
        <v>-621.1845841999999</v>
      </c>
      <c r="R21" s="16">
        <v>924833697.39999998</v>
      </c>
      <c r="S21" s="16">
        <v>1517026978</v>
      </c>
      <c r="T21" s="16">
        <v>-592193280.60000002</v>
      </c>
      <c r="U21" s="16">
        <v>-592.19328059999998</v>
      </c>
      <c r="V21" s="17">
        <v>45614569.789999999</v>
      </c>
      <c r="W21" s="17">
        <v>9711216458</v>
      </c>
      <c r="X21" s="16">
        <v>-9665601888.2099991</v>
      </c>
      <c r="Y21" s="16">
        <v>-9665.6018882099997</v>
      </c>
    </row>
    <row r="22" spans="1:25">
      <c r="A22" s="26">
        <v>2012</v>
      </c>
      <c r="B22" s="16">
        <v>43361267.280000001</v>
      </c>
      <c r="C22" s="16">
        <v>1304818774</v>
      </c>
      <c r="D22" s="16">
        <v>-1261457506.72</v>
      </c>
      <c r="E22" s="16">
        <v>-1261.4575067200001</v>
      </c>
      <c r="F22" s="16">
        <v>8180595.2999999998</v>
      </c>
      <c r="G22" s="16">
        <v>617459897.32000005</v>
      </c>
      <c r="H22" s="16">
        <v>-609279302.0200001</v>
      </c>
      <c r="I22" s="16">
        <v>-609.27930202000005</v>
      </c>
      <c r="J22" s="16">
        <v>284387945.60000002</v>
      </c>
      <c r="K22" s="16">
        <v>853475907.39999998</v>
      </c>
      <c r="L22" s="16">
        <v>-569087961.79999995</v>
      </c>
      <c r="M22" s="16">
        <v>-569.0879617999999</v>
      </c>
      <c r="N22" s="16">
        <v>106441667.7</v>
      </c>
      <c r="O22" s="16">
        <v>613108994.60000002</v>
      </c>
      <c r="P22" s="16">
        <v>-506667326.90000004</v>
      </c>
      <c r="Q22" s="16">
        <v>-506.66732690000003</v>
      </c>
      <c r="R22" s="16">
        <v>1221957725</v>
      </c>
      <c r="S22" s="16">
        <v>1429841172</v>
      </c>
      <c r="T22" s="16">
        <v>-207883447</v>
      </c>
      <c r="U22" s="16">
        <v>-207.88344699999999</v>
      </c>
      <c r="V22" s="17">
        <v>51174376.630000003</v>
      </c>
      <c r="W22" s="17">
        <v>4727230183</v>
      </c>
      <c r="X22" s="16">
        <v>-4676055806.3699999</v>
      </c>
      <c r="Y22" s="16">
        <v>-4676.05580637</v>
      </c>
    </row>
    <row r="23" spans="1:25">
      <c r="A23" s="26">
        <v>2013</v>
      </c>
      <c r="B23" s="16">
        <v>170381534.69999999</v>
      </c>
      <c r="C23" s="16">
        <v>1527511388</v>
      </c>
      <c r="D23" s="16">
        <v>-1357129853.3</v>
      </c>
      <c r="E23" s="16">
        <v>-1357.1298532999999</v>
      </c>
      <c r="F23" s="16">
        <v>9526850.089999998</v>
      </c>
      <c r="G23" s="16">
        <v>728642445.92000186</v>
      </c>
      <c r="H23" s="16">
        <v>-719115595.83000183</v>
      </c>
      <c r="I23" s="16">
        <v>-719.11559583000178</v>
      </c>
      <c r="J23" s="16">
        <v>199851216.30000001</v>
      </c>
      <c r="K23" s="16">
        <v>798795083</v>
      </c>
      <c r="L23" s="16">
        <v>-598943866.70000005</v>
      </c>
      <c r="M23" s="16">
        <v>-598.94386670000006</v>
      </c>
      <c r="N23" s="16">
        <v>88129752.349999994</v>
      </c>
      <c r="O23" s="16">
        <v>681340042.60000002</v>
      </c>
      <c r="P23" s="16">
        <v>-593210290.25</v>
      </c>
      <c r="Q23" s="16">
        <v>-593.21029024999996</v>
      </c>
      <c r="R23" s="16">
        <v>1217778292</v>
      </c>
      <c r="S23" s="16">
        <v>1721537279</v>
      </c>
      <c r="T23" s="16">
        <v>-503758987</v>
      </c>
      <c r="U23" s="16">
        <v>-503.75898699999999</v>
      </c>
      <c r="V23" s="17">
        <v>45417639.780000001</v>
      </c>
      <c r="W23" s="17">
        <v>3668895543</v>
      </c>
      <c r="X23" s="16">
        <v>-3623477903.2199998</v>
      </c>
      <c r="Y23" s="16">
        <v>-3623.4779032199999</v>
      </c>
    </row>
    <row r="24" spans="1:25">
      <c r="A24" s="26">
        <v>2014</v>
      </c>
      <c r="B24" s="16">
        <v>49348483.829999998</v>
      </c>
      <c r="C24" s="16">
        <v>1889936418</v>
      </c>
      <c r="D24" s="16">
        <v>-1840587934.1700001</v>
      </c>
      <c r="E24" s="16">
        <v>-1840.5879341700002</v>
      </c>
      <c r="F24" s="16">
        <v>10229147.159999996</v>
      </c>
      <c r="G24" s="16">
        <v>800179967.81999981</v>
      </c>
      <c r="H24" s="16">
        <v>-789950820.65999985</v>
      </c>
      <c r="I24" s="16">
        <v>-789.95082065999986</v>
      </c>
      <c r="J24" s="16">
        <v>204887126.69999999</v>
      </c>
      <c r="K24" s="16">
        <v>914609421.10000002</v>
      </c>
      <c r="L24" s="16">
        <v>-709722294.4000001</v>
      </c>
      <c r="M24" s="16">
        <v>-709.72229440000012</v>
      </c>
      <c r="N24" s="16">
        <v>47429467.789999999</v>
      </c>
      <c r="O24" s="16">
        <v>884555987.60000002</v>
      </c>
      <c r="P24" s="16">
        <v>-837126519.81000006</v>
      </c>
      <c r="Q24" s="16">
        <v>-837.1265198100001</v>
      </c>
      <c r="R24" s="16">
        <v>4181829266</v>
      </c>
      <c r="S24" s="16">
        <v>1109479386</v>
      </c>
      <c r="T24" s="16">
        <v>3072349880</v>
      </c>
      <c r="U24" s="16">
        <v>3072.3498800000002</v>
      </c>
      <c r="V24" s="17">
        <v>118446748.7</v>
      </c>
      <c r="W24" s="17">
        <v>4411024921</v>
      </c>
      <c r="X24" s="16">
        <v>-4292578172.3000002</v>
      </c>
      <c r="Y24" s="16">
        <v>-4292.5781723</v>
      </c>
    </row>
    <row r="25" spans="1:25">
      <c r="A25" s="26">
        <v>2015</v>
      </c>
      <c r="B25" s="16">
        <v>237703754.5</v>
      </c>
      <c r="C25" s="16">
        <v>1918588076</v>
      </c>
      <c r="D25" s="16">
        <v>-1680884321.5</v>
      </c>
      <c r="E25" s="16">
        <v>-1680.8843214999999</v>
      </c>
      <c r="F25" s="16">
        <v>55945084.219999999</v>
      </c>
      <c r="G25" s="16">
        <v>866488374.3399986</v>
      </c>
      <c r="H25" s="16">
        <v>-810543290.11999857</v>
      </c>
      <c r="I25" s="16">
        <v>-810.54329011999857</v>
      </c>
      <c r="J25" s="16">
        <v>33793332.159999996</v>
      </c>
      <c r="K25" s="16">
        <v>858595855</v>
      </c>
      <c r="L25" s="16">
        <v>-824802522.84000003</v>
      </c>
      <c r="M25" s="16">
        <v>-824.80252284000005</v>
      </c>
      <c r="N25" s="16">
        <v>33556338.979999997</v>
      </c>
      <c r="O25" s="16">
        <v>864652256.5</v>
      </c>
      <c r="P25" s="16">
        <v>-831095917.51999998</v>
      </c>
      <c r="Q25" s="16">
        <v>-831.09591751999994</v>
      </c>
      <c r="R25" s="16">
        <v>358650932.19999999</v>
      </c>
      <c r="S25" s="16">
        <v>1915093130</v>
      </c>
      <c r="T25" s="16">
        <v>-1556442197.8</v>
      </c>
      <c r="U25" s="16">
        <v>-1556.4421978</v>
      </c>
      <c r="V25" s="17">
        <v>282508815.39999998</v>
      </c>
      <c r="W25" s="17">
        <v>4135029028</v>
      </c>
      <c r="X25" s="16">
        <v>-3852520212.5999999</v>
      </c>
      <c r="Y25" s="16">
        <v>-3852.5202125999999</v>
      </c>
    </row>
    <row r="26" spans="1:25">
      <c r="A26" s="27">
        <v>2016</v>
      </c>
      <c r="B26" s="28">
        <v>91082413.219999999</v>
      </c>
      <c r="C26" s="28">
        <v>1890513224</v>
      </c>
      <c r="D26" s="28">
        <v>-1799430810.78</v>
      </c>
      <c r="E26" s="28">
        <v>-1799.43081078</v>
      </c>
      <c r="F26" s="28">
        <v>45701513.309999995</v>
      </c>
      <c r="G26" s="28">
        <v>863131623.69999886</v>
      </c>
      <c r="H26" s="28">
        <v>-817430110.38999891</v>
      </c>
      <c r="I26" s="28">
        <v>-817.43011038999896</v>
      </c>
      <c r="J26" s="28">
        <v>36697044.609999999</v>
      </c>
      <c r="K26" s="28">
        <v>1126487216</v>
      </c>
      <c r="L26" s="28">
        <v>-1089790171.3900001</v>
      </c>
      <c r="M26" s="28">
        <v>-1089.7901713900001</v>
      </c>
      <c r="N26" s="28">
        <v>16686254.49</v>
      </c>
      <c r="O26" s="28">
        <v>623986320</v>
      </c>
      <c r="P26" s="28">
        <v>-607300065.50999999</v>
      </c>
      <c r="Q26" s="28">
        <v>-607.30006550999997</v>
      </c>
      <c r="R26" s="28">
        <v>513474503.5</v>
      </c>
      <c r="S26" s="28">
        <v>2068398273</v>
      </c>
      <c r="T26" s="28">
        <v>-1554923769.5</v>
      </c>
      <c r="U26" s="28">
        <v>-1554.9237694999999</v>
      </c>
      <c r="V26" s="29">
        <v>39769465.539999999</v>
      </c>
      <c r="W26" s="29">
        <v>5085225315</v>
      </c>
      <c r="X26" s="28">
        <v>-5045455849.46</v>
      </c>
      <c r="Y26" s="28">
        <v>-5045.4558494599996</v>
      </c>
    </row>
    <row r="27" spans="1:25">
      <c r="A27" s="33" t="s">
        <v>44</v>
      </c>
    </row>
  </sheetData>
  <mergeCells count="6">
    <mergeCell ref="V3:X3"/>
    <mergeCell ref="B3:D3"/>
    <mergeCell ref="F3:H3"/>
    <mergeCell ref="J3:L3"/>
    <mergeCell ref="N3:P3"/>
    <mergeCell ref="R3:T3"/>
  </mergeCells>
  <hyperlinks>
    <hyperlink ref="L1" location="Índice!A1" display="Índice!A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"/>
  <sheetViews>
    <sheetView workbookViewId="0">
      <selection activeCell="R1" sqref="R1"/>
    </sheetView>
  </sheetViews>
  <sheetFormatPr defaultColWidth="9.140625" defaultRowHeight="14.45"/>
  <sheetData>
    <row r="1" spans="1:18" ht="18.600000000000001">
      <c r="A1" s="22" t="s">
        <v>45</v>
      </c>
      <c r="R1" s="130" t="s">
        <v>30</v>
      </c>
    </row>
  </sheetData>
  <hyperlinks>
    <hyperlink ref="R1" location="Índice!A1" display="Índice!A1" xr:uid="{AC6B6217-B7FC-438B-BE57-3B860503393D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9C5D1"/>
  </sheetPr>
  <dimension ref="A1:V23"/>
  <sheetViews>
    <sheetView topLeftCell="A19" workbookViewId="0">
      <selection activeCell="P1" sqref="P1"/>
    </sheetView>
  </sheetViews>
  <sheetFormatPr defaultColWidth="9.140625" defaultRowHeight="14.45"/>
  <cols>
    <col min="1" max="2" width="16.5703125" customWidth="1"/>
    <col min="3" max="3" width="11" bestFit="1" customWidth="1"/>
    <col min="4" max="4" width="11.28515625" customWidth="1"/>
    <col min="5" max="9" width="11" bestFit="1" customWidth="1"/>
    <col min="10" max="10" width="10" bestFit="1" customWidth="1"/>
    <col min="11" max="12" width="11" bestFit="1" customWidth="1"/>
    <col min="13" max="13" width="10" bestFit="1" customWidth="1"/>
    <col min="15" max="15" width="10" bestFit="1" customWidth="1"/>
    <col min="17" max="17" width="10" bestFit="1" customWidth="1"/>
    <col min="19" max="20" width="10" bestFit="1" customWidth="1"/>
    <col min="22" max="22" width="10" bestFit="1" customWidth="1"/>
  </cols>
  <sheetData>
    <row r="1" spans="1:22" ht="21">
      <c r="A1" s="23" t="s">
        <v>46</v>
      </c>
      <c r="B1" s="23"/>
      <c r="C1" s="23"/>
      <c r="D1" s="23"/>
      <c r="E1" s="23"/>
      <c r="P1" s="130" t="s">
        <v>30</v>
      </c>
    </row>
    <row r="2" spans="1:22" ht="15.75" customHeight="1">
      <c r="A2" t="s">
        <v>47</v>
      </c>
    </row>
    <row r="3" spans="1:22" ht="29.1">
      <c r="A3" s="18" t="s">
        <v>48</v>
      </c>
      <c r="B3" s="25" t="s">
        <v>49</v>
      </c>
      <c r="C3" s="25" t="s">
        <v>50</v>
      </c>
      <c r="D3" s="25" t="s">
        <v>51</v>
      </c>
      <c r="E3" s="25" t="s">
        <v>52</v>
      </c>
      <c r="F3" s="25" t="s">
        <v>53</v>
      </c>
      <c r="G3" s="25" t="s">
        <v>54</v>
      </c>
      <c r="H3" s="25" t="s">
        <v>55</v>
      </c>
      <c r="I3" s="25" t="s">
        <v>56</v>
      </c>
      <c r="J3" s="25" t="s">
        <v>57</v>
      </c>
      <c r="K3" s="25" t="s">
        <v>58</v>
      </c>
      <c r="L3" s="25" t="s">
        <v>59</v>
      </c>
      <c r="M3" s="25" t="s">
        <v>60</v>
      </c>
      <c r="N3" s="25" t="s">
        <v>61</v>
      </c>
      <c r="O3" s="25" t="s">
        <v>62</v>
      </c>
      <c r="P3" s="25" t="s">
        <v>63</v>
      </c>
      <c r="Q3" s="25" t="s">
        <v>64</v>
      </c>
      <c r="R3" s="25" t="s">
        <v>65</v>
      </c>
      <c r="S3" s="25" t="s">
        <v>66</v>
      </c>
      <c r="T3" s="25" t="s">
        <v>67</v>
      </c>
      <c r="U3" s="25" t="s">
        <v>68</v>
      </c>
      <c r="V3" s="25" t="s">
        <v>69</v>
      </c>
    </row>
    <row r="4" spans="1:22">
      <c r="A4" s="21"/>
      <c r="B4" s="21"/>
      <c r="C4" s="21" t="s">
        <v>70</v>
      </c>
      <c r="D4" s="21" t="s">
        <v>71</v>
      </c>
      <c r="E4" s="21" t="s">
        <v>72</v>
      </c>
      <c r="F4" s="21" t="s">
        <v>73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  <c r="M4" s="21" t="s">
        <v>80</v>
      </c>
      <c r="N4" s="21" t="s">
        <v>81</v>
      </c>
      <c r="O4" s="21" t="s">
        <v>82</v>
      </c>
      <c r="P4" s="21" t="s">
        <v>83</v>
      </c>
      <c r="Q4" s="21" t="s">
        <v>84</v>
      </c>
      <c r="R4" s="21" t="s">
        <v>85</v>
      </c>
      <c r="S4" s="21" t="s">
        <v>86</v>
      </c>
      <c r="T4" s="21" t="s">
        <v>87</v>
      </c>
      <c r="U4" s="21" t="s">
        <v>88</v>
      </c>
      <c r="V4" s="21" t="s">
        <v>89</v>
      </c>
    </row>
    <row r="5" spans="1:22">
      <c r="A5">
        <v>2000</v>
      </c>
      <c r="B5" s="30">
        <v>-33341.1</v>
      </c>
      <c r="C5" s="30">
        <v>-1796.48</v>
      </c>
      <c r="D5" s="30">
        <v>-17679.71</v>
      </c>
      <c r="E5" s="30">
        <v>-11397.28</v>
      </c>
      <c r="F5" s="30">
        <v>-3370.79</v>
      </c>
      <c r="G5" s="30">
        <v>-2858.38</v>
      </c>
      <c r="H5" s="30">
        <v>-1999.52</v>
      </c>
      <c r="I5" s="30">
        <v>-5627.78</v>
      </c>
      <c r="J5" s="30">
        <v>-4045.29</v>
      </c>
      <c r="K5" s="30">
        <v>-1382.71</v>
      </c>
      <c r="L5" s="30">
        <v>-1381.8999999999999</v>
      </c>
      <c r="M5" s="30">
        <v>-408.99</v>
      </c>
      <c r="N5" s="30" t="s">
        <v>90</v>
      </c>
      <c r="O5" s="30">
        <v>-147.94999999999999</v>
      </c>
      <c r="P5" s="30">
        <v>-7874.06</v>
      </c>
      <c r="Q5" s="30">
        <v>-114.97</v>
      </c>
      <c r="R5" s="30">
        <v>-5.81</v>
      </c>
      <c r="S5" s="30">
        <v>-654.29</v>
      </c>
      <c r="T5" s="30">
        <v>-1081.78</v>
      </c>
      <c r="U5" s="30">
        <v>-208.47</v>
      </c>
      <c r="V5" s="30">
        <v>-528.77</v>
      </c>
    </row>
    <row r="6" spans="1:22">
      <c r="A6">
        <v>2001</v>
      </c>
      <c r="B6" s="30">
        <v>-49618.71</v>
      </c>
      <c r="C6" s="30">
        <v>-3583.4500000000003</v>
      </c>
      <c r="D6" s="30">
        <v>-26199.599999999999</v>
      </c>
      <c r="E6" s="30">
        <v>-15719.89</v>
      </c>
      <c r="F6" s="30">
        <v>-6406.58</v>
      </c>
      <c r="G6" s="30">
        <v>-4412.3</v>
      </c>
      <c r="H6" s="30">
        <v>-3755.32</v>
      </c>
      <c r="I6" s="30">
        <v>-7969.4</v>
      </c>
      <c r="J6" s="30">
        <v>-8049.5</v>
      </c>
      <c r="K6" s="30">
        <v>-2685.39</v>
      </c>
      <c r="L6" s="30">
        <v>-3893.77</v>
      </c>
      <c r="M6" s="30">
        <v>-430.51</v>
      </c>
      <c r="N6" s="30">
        <v>70.149999999999991</v>
      </c>
      <c r="O6" s="30">
        <v>-280.77999999999997</v>
      </c>
      <c r="P6" s="30">
        <v>-2165.96</v>
      </c>
      <c r="Q6" s="30">
        <v>-520.48</v>
      </c>
      <c r="R6" s="30">
        <v>-19.77</v>
      </c>
      <c r="S6" s="30">
        <v>-1182.4799999999998</v>
      </c>
      <c r="T6" s="30">
        <v>-2617.4499999999998</v>
      </c>
      <c r="U6" s="30">
        <v>-1203.6299999999999</v>
      </c>
      <c r="V6" s="30">
        <v>-840.8</v>
      </c>
    </row>
    <row r="7" spans="1:22">
      <c r="A7">
        <v>2002</v>
      </c>
      <c r="B7" s="30">
        <v>-67983.959999999992</v>
      </c>
      <c r="C7" s="30">
        <v>-5976.28</v>
      </c>
      <c r="D7" s="30">
        <v>-37093.229999999996</v>
      </c>
      <c r="E7" s="30">
        <v>-20532.43</v>
      </c>
      <c r="F7" s="30">
        <v>-7640.96</v>
      </c>
      <c r="G7" s="30">
        <v>-5096.7299999999996</v>
      </c>
      <c r="H7" s="30">
        <v>-7148.13</v>
      </c>
      <c r="I7" s="30">
        <v>-10305.320000000002</v>
      </c>
      <c r="J7" s="30">
        <v>-12726.9</v>
      </c>
      <c r="K7" s="30">
        <v>-5275.49</v>
      </c>
      <c r="L7" s="30">
        <v>-5724.67</v>
      </c>
      <c r="M7" s="30">
        <v>202.11000000000007</v>
      </c>
      <c r="N7" s="30">
        <v>48.510000000000005</v>
      </c>
      <c r="O7" s="30">
        <v>-265.23</v>
      </c>
      <c r="P7" s="30">
        <v>-1959.44</v>
      </c>
      <c r="Q7" s="30">
        <v>-1412.64</v>
      </c>
      <c r="R7" s="30">
        <v>-20.45</v>
      </c>
      <c r="S7" s="30">
        <v>-1242.77</v>
      </c>
      <c r="T7" s="30">
        <v>-3508.75</v>
      </c>
      <c r="U7" s="30">
        <v>-390.99</v>
      </c>
      <c r="V7" s="30">
        <v>-729.88</v>
      </c>
    </row>
    <row r="8" spans="1:22">
      <c r="A8">
        <v>2003</v>
      </c>
      <c r="B8" s="30">
        <v>-83968.040000000008</v>
      </c>
      <c r="C8" s="30">
        <v>-10244.070000000002</v>
      </c>
      <c r="D8" s="30">
        <v>-49119.86</v>
      </c>
      <c r="E8" s="30">
        <v>-22592.6</v>
      </c>
      <c r="F8" s="30">
        <v>-11761.720000000001</v>
      </c>
      <c r="G8" s="30">
        <v>-3121.22</v>
      </c>
      <c r="H8" s="30">
        <v>-9622.33</v>
      </c>
      <c r="I8" s="30">
        <v>-7299.47</v>
      </c>
      <c r="J8" s="30">
        <v>-16280.74</v>
      </c>
      <c r="K8" s="30">
        <v>-7459.74</v>
      </c>
      <c r="L8" s="30">
        <v>-8283.9699999999993</v>
      </c>
      <c r="M8" s="30">
        <v>4375.05</v>
      </c>
      <c r="N8" s="30">
        <v>1415.57</v>
      </c>
      <c r="O8" s="30">
        <v>-509.11</v>
      </c>
      <c r="P8" s="30">
        <v>-3009.82</v>
      </c>
      <c r="Q8" s="30">
        <v>-2058.0500000000002</v>
      </c>
      <c r="R8" s="30">
        <v>21.899999999999991</v>
      </c>
      <c r="S8" s="30">
        <v>-2643.15</v>
      </c>
      <c r="T8" s="30">
        <v>-5628.29</v>
      </c>
      <c r="U8" s="30">
        <v>-376.39</v>
      </c>
      <c r="V8" s="30">
        <v>-964.94</v>
      </c>
    </row>
    <row r="9" spans="1:22">
      <c r="A9">
        <v>2004</v>
      </c>
      <c r="B9" s="30">
        <v>-104455.05</v>
      </c>
      <c r="C9" s="30">
        <v>-17079.730000000003</v>
      </c>
      <c r="D9" s="30">
        <v>-53796.32</v>
      </c>
      <c r="E9" s="30">
        <v>-28253.91</v>
      </c>
      <c r="F9" s="30">
        <v>-16437.68</v>
      </c>
      <c r="G9" s="30">
        <v>-5308.32</v>
      </c>
      <c r="H9" s="30">
        <v>-13740.7</v>
      </c>
      <c r="I9" s="30">
        <v>-8247.2900000000009</v>
      </c>
      <c r="J9" s="30">
        <v>-19092.650000000001</v>
      </c>
      <c r="K9" s="30">
        <v>-10441.619999999999</v>
      </c>
      <c r="L9" s="30">
        <v>-6684.99</v>
      </c>
      <c r="M9" s="30">
        <v>2940.8</v>
      </c>
      <c r="N9" s="30">
        <v>542.66</v>
      </c>
      <c r="O9" s="30">
        <v>-573.41</v>
      </c>
      <c r="P9" s="30">
        <v>-2878.07</v>
      </c>
      <c r="Q9" s="30">
        <v>-2186.91</v>
      </c>
      <c r="R9" s="30">
        <v>133.94</v>
      </c>
      <c r="S9" s="30">
        <v>-3222.4</v>
      </c>
      <c r="T9" s="30">
        <v>-6160.19</v>
      </c>
      <c r="U9" s="30">
        <v>-418.54</v>
      </c>
      <c r="V9" s="30">
        <v>-1472.99</v>
      </c>
    </row>
    <row r="10" spans="1:22">
      <c r="A10">
        <v>2005</v>
      </c>
      <c r="B10" s="30">
        <v>-216552.64</v>
      </c>
      <c r="C10" s="30">
        <v>-22178.87</v>
      </c>
      <c r="D10" s="30">
        <v>-100520.56</v>
      </c>
      <c r="E10" s="30">
        <v>-81593.59</v>
      </c>
      <c r="F10" s="30">
        <v>-21412.97</v>
      </c>
      <c r="G10" s="30">
        <v>-10135.9</v>
      </c>
      <c r="H10" s="30">
        <v>-90766.2</v>
      </c>
      <c r="I10" s="30">
        <v>-8516.82</v>
      </c>
      <c r="J10" s="30">
        <v>-20705.330000000002</v>
      </c>
      <c r="K10" s="30">
        <v>-13407.74</v>
      </c>
      <c r="L10" s="30">
        <v>-10373.550000000001</v>
      </c>
      <c r="M10" s="30">
        <v>1103.31</v>
      </c>
      <c r="N10" s="30">
        <v>-470.75000000000006</v>
      </c>
      <c r="O10" s="30">
        <v>-1134.27</v>
      </c>
      <c r="P10" s="30">
        <v>-6260.82</v>
      </c>
      <c r="Q10" s="30">
        <v>-2896.65</v>
      </c>
      <c r="R10" s="30">
        <v>392.75</v>
      </c>
      <c r="S10" s="30">
        <v>-4034.44</v>
      </c>
      <c r="T10" s="30">
        <v>-10211.209999999999</v>
      </c>
      <c r="U10" s="30">
        <v>-684.35</v>
      </c>
      <c r="V10" s="30">
        <v>-2571.4300000000003</v>
      </c>
    </row>
    <row r="11" spans="1:22">
      <c r="A11">
        <v>2006</v>
      </c>
      <c r="B11" s="30">
        <v>-334846.62</v>
      </c>
      <c r="C11" s="30">
        <v>-35377.279999999999</v>
      </c>
      <c r="D11" s="30">
        <v>-110464.81000000001</v>
      </c>
      <c r="E11" s="30">
        <v>-172299.23</v>
      </c>
      <c r="F11" s="30">
        <v>-37783.5</v>
      </c>
      <c r="G11" s="30">
        <v>-17511.04</v>
      </c>
      <c r="H11" s="30">
        <v>-103546.14</v>
      </c>
      <c r="I11" s="30">
        <v>-11571.050000000001</v>
      </c>
      <c r="J11" s="30">
        <v>-24190.469999999998</v>
      </c>
      <c r="K11" s="30">
        <v>-19476.509999999998</v>
      </c>
      <c r="L11" s="30">
        <v>-16467.75</v>
      </c>
      <c r="M11" s="30">
        <v>5089.46</v>
      </c>
      <c r="N11" s="30">
        <v>87.75</v>
      </c>
      <c r="O11" s="30">
        <v>-54780.9</v>
      </c>
      <c r="P11" s="30">
        <v>-1255.74</v>
      </c>
      <c r="Q11" s="30">
        <v>-2694.74</v>
      </c>
      <c r="R11" s="30">
        <v>738.25</v>
      </c>
      <c r="S11" s="30">
        <v>-5958.85</v>
      </c>
      <c r="T11" s="30">
        <v>-12634.02</v>
      </c>
      <c r="U11" s="30">
        <v>-1006.26</v>
      </c>
      <c r="V11" s="30">
        <v>-5000.8600000000006</v>
      </c>
    </row>
    <row r="12" spans="1:22">
      <c r="A12">
        <v>2007</v>
      </c>
      <c r="B12" s="30">
        <v>-409467.76</v>
      </c>
      <c r="C12" s="30">
        <v>-57228.07</v>
      </c>
      <c r="D12" s="30">
        <v>-152057.81999999998</v>
      </c>
      <c r="E12" s="30">
        <v>-205485.15</v>
      </c>
      <c r="F12" s="30">
        <v>-75292.62</v>
      </c>
      <c r="G12" s="30">
        <v>-60032.89</v>
      </c>
      <c r="H12" s="30">
        <v>-130095.3</v>
      </c>
      <c r="I12" s="30">
        <v>-25502.799999999999</v>
      </c>
      <c r="J12" s="30">
        <v>-26431.87</v>
      </c>
      <c r="K12" s="30">
        <v>-30141.39</v>
      </c>
      <c r="L12" s="30">
        <v>-20132.89</v>
      </c>
      <c r="M12" s="30">
        <v>5303.2699999999995</v>
      </c>
      <c r="N12" s="30">
        <v>-33.049999999999997</v>
      </c>
      <c r="O12" s="30">
        <v>-2643.08</v>
      </c>
      <c r="P12" s="30">
        <v>-8007.24</v>
      </c>
      <c r="Q12" s="30">
        <v>-3720.17</v>
      </c>
      <c r="R12" s="30">
        <v>408.15</v>
      </c>
      <c r="S12" s="30">
        <v>-6703.22</v>
      </c>
      <c r="T12" s="30">
        <v>-12906.77</v>
      </c>
      <c r="U12" s="30">
        <v>-1493.87</v>
      </c>
      <c r="V12" s="30">
        <v>-6738.7400000000007</v>
      </c>
    </row>
    <row r="13" spans="1:22">
      <c r="A13">
        <v>2008</v>
      </c>
      <c r="B13" s="30">
        <v>-494440.07</v>
      </c>
      <c r="C13" s="30">
        <v>-63133.279999999999</v>
      </c>
      <c r="D13" s="30">
        <v>-158645.06</v>
      </c>
      <c r="E13" s="30">
        <v>-276267.58</v>
      </c>
      <c r="F13" s="30">
        <v>-72567.25</v>
      </c>
      <c r="G13" s="30">
        <v>-120433.47</v>
      </c>
      <c r="H13" s="30">
        <v>-141348.83000000002</v>
      </c>
      <c r="I13" s="30">
        <v>-32822.530000000006</v>
      </c>
      <c r="J13" s="30">
        <v>-25555.61</v>
      </c>
      <c r="K13" s="30">
        <v>-33738.04</v>
      </c>
      <c r="L13" s="30">
        <v>-23064.18</v>
      </c>
      <c r="M13" s="30">
        <v>3605.82</v>
      </c>
      <c r="N13" s="30">
        <v>-37.630000000000003</v>
      </c>
      <c r="O13" s="30">
        <v>-2903.62</v>
      </c>
      <c r="P13" s="30">
        <v>-1074.83</v>
      </c>
      <c r="Q13" s="30">
        <v>-4069.65</v>
      </c>
      <c r="R13" s="30">
        <v>-69</v>
      </c>
      <c r="S13" s="30">
        <v>-8878.85</v>
      </c>
      <c r="T13" s="30">
        <v>-17218.419999999998</v>
      </c>
      <c r="U13" s="30">
        <v>-686.57999999999993</v>
      </c>
      <c r="V13" s="30">
        <v>-9971.6</v>
      </c>
    </row>
    <row r="14" spans="1:22">
      <c r="A14">
        <v>2009</v>
      </c>
      <c r="B14" s="30">
        <v>-332976.59999999998</v>
      </c>
      <c r="C14" s="30">
        <v>-79555.91</v>
      </c>
      <c r="D14" s="30">
        <v>-119912.34</v>
      </c>
      <c r="E14" s="30">
        <v>-130907.20999999999</v>
      </c>
      <c r="F14" s="30">
        <v>-86137.72</v>
      </c>
      <c r="G14" s="30">
        <v>-23720.210000000003</v>
      </c>
      <c r="H14" s="30">
        <v>-93150.33</v>
      </c>
      <c r="I14" s="30">
        <v>-24574.84</v>
      </c>
      <c r="J14" s="30">
        <v>-21221.07</v>
      </c>
      <c r="K14" s="30">
        <v>-31054.94</v>
      </c>
      <c r="L14" s="30">
        <v>-17449.320000000003</v>
      </c>
      <c r="M14" s="30">
        <v>1257.0299999999997</v>
      </c>
      <c r="N14" s="30" t="s">
        <v>90</v>
      </c>
      <c r="O14" s="30">
        <v>-1939.81</v>
      </c>
      <c r="P14" s="30">
        <v>-1165.5899999999999</v>
      </c>
      <c r="Q14" s="30">
        <v>-2856.99</v>
      </c>
      <c r="R14" s="30">
        <v>-152.13999999999999</v>
      </c>
      <c r="S14" s="30">
        <v>-6890.7</v>
      </c>
      <c r="T14" s="30">
        <v>-12914.16</v>
      </c>
      <c r="U14" s="30">
        <v>-1480.05</v>
      </c>
      <c r="V14" s="30">
        <v>-8268.73</v>
      </c>
    </row>
    <row r="15" spans="1:22">
      <c r="A15">
        <v>2010</v>
      </c>
      <c r="B15" s="30">
        <v>-869099.82000000007</v>
      </c>
      <c r="C15" s="30">
        <v>-271739.70999999996</v>
      </c>
      <c r="D15" s="30">
        <v>-326149.71000000002</v>
      </c>
      <c r="E15" s="30">
        <v>-225425.89</v>
      </c>
      <c r="F15" s="30">
        <v>-308944.87</v>
      </c>
      <c r="G15" s="30">
        <v>-91137.72</v>
      </c>
      <c r="H15" s="30">
        <v>-191436.82</v>
      </c>
      <c r="I15" s="30">
        <v>-45315.16</v>
      </c>
      <c r="J15" s="30">
        <v>-55668.65</v>
      </c>
      <c r="K15" s="30">
        <v>-75230.649999999994</v>
      </c>
      <c r="L15" s="30">
        <v>-38651.46</v>
      </c>
      <c r="M15" s="30">
        <v>-25138.560000000001</v>
      </c>
      <c r="N15" s="30">
        <v>-4.45</v>
      </c>
      <c r="O15" s="30">
        <v>-3512.79</v>
      </c>
      <c r="P15" s="30">
        <v>-1877.62</v>
      </c>
      <c r="Q15" s="30">
        <v>-11485.99</v>
      </c>
      <c r="R15" s="30">
        <v>-144.55000000000001</v>
      </c>
      <c r="S15" s="30">
        <v>-13853.58</v>
      </c>
      <c r="T15" s="30">
        <v>-17070.29</v>
      </c>
      <c r="U15" s="30">
        <v>-2666.69</v>
      </c>
      <c r="V15" s="30">
        <v>-12098.570000000002</v>
      </c>
    </row>
    <row r="16" spans="1:22">
      <c r="A16">
        <v>2011</v>
      </c>
      <c r="B16" s="30">
        <v>-971342.98</v>
      </c>
      <c r="C16" s="30">
        <v>-317256.55</v>
      </c>
      <c r="D16" s="30">
        <v>-364258.39</v>
      </c>
      <c r="E16" s="30">
        <v>-247827.62999999998</v>
      </c>
      <c r="F16" s="30">
        <v>-350365.91000000003</v>
      </c>
      <c r="G16" s="30">
        <v>-84327.31</v>
      </c>
      <c r="H16" s="30">
        <v>-207684.33000000002</v>
      </c>
      <c r="I16" s="30">
        <v>-50660.32</v>
      </c>
      <c r="J16" s="30">
        <v>-61539.26</v>
      </c>
      <c r="K16" s="30">
        <v>-84922.180000000008</v>
      </c>
      <c r="L16" s="30">
        <v>-46696.83</v>
      </c>
      <c r="M16" s="30">
        <v>-18793.460000000003</v>
      </c>
      <c r="N16" s="30">
        <v>-2.09</v>
      </c>
      <c r="O16" s="30">
        <v>-4362.07</v>
      </c>
      <c r="P16" s="30">
        <v>-1717.2</v>
      </c>
      <c r="Q16" s="30">
        <v>-12951.4</v>
      </c>
      <c r="R16" s="30">
        <v>-259.61</v>
      </c>
      <c r="S16" s="30">
        <v>-18722.189999999999</v>
      </c>
      <c r="T16" s="30">
        <v>-24570.1</v>
      </c>
      <c r="U16" s="30">
        <v>-4424.13</v>
      </c>
      <c r="V16" s="30">
        <v>-18138.05</v>
      </c>
    </row>
    <row r="17" spans="1:22">
      <c r="A17">
        <v>2012</v>
      </c>
      <c r="B17" s="30">
        <v>-1039173.78</v>
      </c>
      <c r="C17" s="30">
        <v>-350716.12000000005</v>
      </c>
      <c r="D17" s="30">
        <v>-387370.29</v>
      </c>
      <c r="E17" s="30">
        <v>-262271.01</v>
      </c>
      <c r="F17" s="30">
        <v>-381836.79</v>
      </c>
      <c r="G17" s="30">
        <v>-86733.4</v>
      </c>
      <c r="H17" s="30">
        <v>-227540.47</v>
      </c>
      <c r="I17" s="30">
        <v>-52122.380000000005</v>
      </c>
      <c r="J17" s="30">
        <v>-57230.65</v>
      </c>
      <c r="K17" s="30">
        <v>-86554.819999999992</v>
      </c>
      <c r="L17" s="30">
        <v>-52854.880000000005</v>
      </c>
      <c r="M17" s="30">
        <v>-14727.479999999998</v>
      </c>
      <c r="N17" s="30">
        <v>-50.96</v>
      </c>
      <c r="O17" s="30">
        <v>-4376.1400000000003</v>
      </c>
      <c r="P17" s="30">
        <v>-1919.76</v>
      </c>
      <c r="Q17" s="30">
        <v>-14532.32</v>
      </c>
      <c r="R17" s="30">
        <v>-281.66000000000003</v>
      </c>
      <c r="S17" s="30">
        <v>-19953.8</v>
      </c>
      <c r="T17" s="30">
        <v>-33950.400000000001</v>
      </c>
      <c r="U17" s="30">
        <v>-3552.65</v>
      </c>
      <c r="V17" s="30">
        <v>-15682.7</v>
      </c>
    </row>
    <row r="18" spans="1:22">
      <c r="A18">
        <v>2013</v>
      </c>
      <c r="B18" s="30">
        <v>-1195277.02</v>
      </c>
      <c r="C18" s="30">
        <v>-425230.5</v>
      </c>
      <c r="D18" s="30">
        <v>-431096.2</v>
      </c>
      <c r="E18" s="30">
        <v>-297597.02999999997</v>
      </c>
      <c r="F18" s="30">
        <v>-453774.24</v>
      </c>
      <c r="G18" s="30">
        <v>-120236.97</v>
      </c>
      <c r="H18" s="30">
        <v>-232898.18</v>
      </c>
      <c r="I18" s="30">
        <v>-66076.789999999994</v>
      </c>
      <c r="J18" s="30">
        <v>-65347.28</v>
      </c>
      <c r="K18" s="30">
        <v>-93992.639999999999</v>
      </c>
      <c r="L18" s="30">
        <v>-61987.27</v>
      </c>
      <c r="M18" s="30">
        <v>-23666.28</v>
      </c>
      <c r="N18" s="30">
        <v>-850.77</v>
      </c>
      <c r="O18" s="30">
        <v>-4046.04</v>
      </c>
      <c r="P18" s="30">
        <v>-1455.76</v>
      </c>
      <c r="Q18" s="30">
        <v>-16667.64</v>
      </c>
      <c r="R18" s="30">
        <v>-282.23</v>
      </c>
      <c r="S18" s="30">
        <v>-20331.759999999998</v>
      </c>
      <c r="T18" s="30">
        <v>-38211.53</v>
      </c>
      <c r="U18" s="30">
        <v>-2793.46</v>
      </c>
      <c r="V18" s="30">
        <v>-16324.440000000002</v>
      </c>
    </row>
    <row r="19" spans="1:22">
      <c r="A19">
        <v>2014</v>
      </c>
      <c r="B19" s="30">
        <v>-1280546.1100000001</v>
      </c>
      <c r="C19" s="30">
        <v>-447998.27999999997</v>
      </c>
      <c r="D19" s="30">
        <v>-430889.19</v>
      </c>
      <c r="E19" s="30">
        <v>-341331.78</v>
      </c>
      <c r="F19" s="30">
        <v>-485086.92</v>
      </c>
      <c r="G19" s="30">
        <v>-130483.02</v>
      </c>
      <c r="H19" s="30">
        <v>-221124.81</v>
      </c>
      <c r="I19" s="30">
        <v>-94291.05</v>
      </c>
      <c r="J19" s="30">
        <v>-62901.61</v>
      </c>
      <c r="K19" s="30">
        <v>-97502.3</v>
      </c>
      <c r="L19" s="30">
        <v>-81355.159999999989</v>
      </c>
      <c r="M19" s="30">
        <v>-24004.070000000003</v>
      </c>
      <c r="N19" s="30">
        <v>-455.22</v>
      </c>
      <c r="O19" s="30">
        <v>-4682.93</v>
      </c>
      <c r="P19" s="30">
        <v>-1815.74</v>
      </c>
      <c r="Q19" s="30">
        <v>-15769.19</v>
      </c>
      <c r="R19" s="30">
        <v>-436.67</v>
      </c>
      <c r="S19" s="30">
        <v>-20237.46</v>
      </c>
      <c r="T19" s="30">
        <v>-38550.32</v>
      </c>
      <c r="U19" s="30">
        <v>-2564.2600000000002</v>
      </c>
      <c r="V19" s="30">
        <v>-23289.440000000002</v>
      </c>
    </row>
    <row r="20" spans="1:22">
      <c r="A20">
        <v>2015</v>
      </c>
      <c r="B20" s="30">
        <v>-1353229.3</v>
      </c>
      <c r="C20" s="30">
        <v>-480791.63</v>
      </c>
      <c r="D20" s="30">
        <v>-463784.20999999996</v>
      </c>
      <c r="E20" s="30">
        <v>-353919.04000000004</v>
      </c>
      <c r="F20" s="30">
        <v>-513863.82999999996</v>
      </c>
      <c r="G20" s="30">
        <v>-150651.55000000002</v>
      </c>
      <c r="H20" s="30">
        <v>-228712.24</v>
      </c>
      <c r="I20" s="30">
        <v>-116214.66</v>
      </c>
      <c r="J20" s="30">
        <v>-64396.98</v>
      </c>
      <c r="K20" s="30">
        <v>-104455.03</v>
      </c>
      <c r="L20" s="30">
        <v>-93453.040000000008</v>
      </c>
      <c r="M20" s="30">
        <v>-11472.41</v>
      </c>
      <c r="N20" s="30">
        <v>-251.93</v>
      </c>
      <c r="O20" s="30">
        <v>32454.659999999996</v>
      </c>
      <c r="P20" s="30">
        <v>-1708.11</v>
      </c>
      <c r="Q20" s="30">
        <v>-17054.63</v>
      </c>
      <c r="R20" s="30">
        <v>37.549999999999955</v>
      </c>
      <c r="S20" s="30">
        <v>-23299.83</v>
      </c>
      <c r="T20" s="30">
        <v>-46274.15</v>
      </c>
      <c r="U20" s="30">
        <v>-2795.29</v>
      </c>
      <c r="V20" s="30">
        <v>-22590.22</v>
      </c>
    </row>
    <row r="21" spans="1:22">
      <c r="A21">
        <v>2016</v>
      </c>
      <c r="B21" s="30">
        <v>-1401873.8399999999</v>
      </c>
      <c r="C21" s="30">
        <v>-475224.42</v>
      </c>
      <c r="D21" s="30">
        <v>-494618.1</v>
      </c>
      <c r="E21" s="30">
        <v>-376103.56</v>
      </c>
      <c r="F21" s="30">
        <v>-497847.06</v>
      </c>
      <c r="G21" s="30">
        <v>-151787.63</v>
      </c>
      <c r="H21" s="30">
        <v>-238354.75</v>
      </c>
      <c r="I21" s="30">
        <v>-104607.98999999999</v>
      </c>
      <c r="J21" s="30">
        <v>-65167.96</v>
      </c>
      <c r="K21" s="30">
        <v>-110577.17000000001</v>
      </c>
      <c r="L21" s="30">
        <v>-91418.05</v>
      </c>
      <c r="M21" s="30">
        <v>-14726.74</v>
      </c>
      <c r="N21" s="30">
        <v>-863.75</v>
      </c>
      <c r="O21" s="30">
        <v>-4156.29</v>
      </c>
      <c r="P21" s="30">
        <v>-4435.03</v>
      </c>
      <c r="Q21" s="30">
        <v>-16458.8</v>
      </c>
      <c r="R21" s="30">
        <v>-484.22999999999996</v>
      </c>
      <c r="S21" s="30">
        <v>-26329.1</v>
      </c>
      <c r="T21" s="30">
        <v>-58002.65</v>
      </c>
      <c r="U21" s="30">
        <v>-3433.48</v>
      </c>
      <c r="V21" s="30">
        <v>-27949.88</v>
      </c>
    </row>
    <row r="22" spans="1:22">
      <c r="A22" s="31">
        <v>2017</v>
      </c>
      <c r="B22" s="32">
        <v>-1399554.02</v>
      </c>
      <c r="C22" s="32">
        <v>-509414.16</v>
      </c>
      <c r="D22" s="32">
        <v>-508584.22</v>
      </c>
      <c r="E22" s="32">
        <v>-371583.92</v>
      </c>
      <c r="F22" s="32">
        <v>-524394.19999999995</v>
      </c>
      <c r="G22" s="32">
        <v>-150122.81</v>
      </c>
      <c r="H22" s="32">
        <v>-235587.53999999998</v>
      </c>
      <c r="I22" s="32">
        <v>-103531.78</v>
      </c>
      <c r="J22" s="32">
        <v>-59200.13</v>
      </c>
      <c r="K22" s="32">
        <v>-115758.28</v>
      </c>
      <c r="L22" s="32">
        <v>-110541.17</v>
      </c>
      <c r="M22" s="32">
        <v>-9959.8499999999985</v>
      </c>
      <c r="N22" s="32">
        <v>-1040.72</v>
      </c>
      <c r="O22" s="32">
        <v>34896.080000000002</v>
      </c>
      <c r="P22" s="32">
        <v>-4097.71</v>
      </c>
      <c r="Q22" s="32">
        <v>-17649.98</v>
      </c>
      <c r="R22" s="32">
        <v>-309.56000000000006</v>
      </c>
      <c r="S22" s="32">
        <v>-28947.23</v>
      </c>
      <c r="T22" s="32">
        <v>-57638.76</v>
      </c>
      <c r="U22" s="32">
        <v>-3116.23</v>
      </c>
      <c r="V22" s="32">
        <v>-22514</v>
      </c>
    </row>
    <row r="23" spans="1:22">
      <c r="A23" s="33" t="s">
        <v>44</v>
      </c>
    </row>
  </sheetData>
  <hyperlinks>
    <hyperlink ref="P1" location="Índice!A1" display="Índice!A1" xr:uid="{CE0C439B-F060-4BE4-85D5-97367AAD5A2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"/>
  <sheetViews>
    <sheetView workbookViewId="0">
      <selection activeCell="T1" sqref="T1"/>
    </sheetView>
  </sheetViews>
  <sheetFormatPr defaultColWidth="9.140625" defaultRowHeight="14.45"/>
  <sheetData>
    <row r="1" spans="1:20" ht="18.600000000000001">
      <c r="A1" s="22" t="s">
        <v>91</v>
      </c>
      <c r="T1" s="130" t="s">
        <v>30</v>
      </c>
    </row>
  </sheetData>
  <hyperlinks>
    <hyperlink ref="T1" location="Índice!A1" display="Índice!A1" xr:uid="{C85C443C-8AAA-4721-BDE6-CB35B9362D99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29C5D1"/>
  </sheetPr>
  <dimension ref="A1:M27"/>
  <sheetViews>
    <sheetView topLeftCell="A15" workbookViewId="0">
      <selection activeCell="K1" sqref="K1"/>
    </sheetView>
  </sheetViews>
  <sheetFormatPr defaultColWidth="9.140625" defaultRowHeight="14.45"/>
  <cols>
    <col min="1" max="1" width="49.28515625" customWidth="1"/>
    <col min="2" max="2" width="16" customWidth="1"/>
    <col min="3" max="3" width="14.42578125" customWidth="1"/>
    <col min="4" max="4" width="11.7109375" customWidth="1"/>
    <col min="5" max="5" width="12" customWidth="1"/>
    <col min="6" max="6" width="15.5703125" customWidth="1"/>
    <col min="7" max="7" width="13" customWidth="1"/>
    <col min="8" max="8" width="14.42578125" customWidth="1"/>
    <col min="9" max="9" width="13.5703125" customWidth="1"/>
    <col min="10" max="10" width="11.85546875" customWidth="1"/>
    <col min="11" max="12" width="14.140625" customWidth="1"/>
    <col min="13" max="13" width="15.7109375" customWidth="1"/>
  </cols>
  <sheetData>
    <row r="1" spans="1:13" ht="18.600000000000001">
      <c r="A1" s="40" t="s">
        <v>92</v>
      </c>
      <c r="B1" s="39"/>
      <c r="K1" s="130" t="s">
        <v>30</v>
      </c>
    </row>
    <row r="2" spans="1:13">
      <c r="A2" t="s">
        <v>93</v>
      </c>
    </row>
    <row r="3" spans="1:13" ht="30.75" customHeight="1">
      <c r="A3" s="35" t="s">
        <v>94</v>
      </c>
      <c r="B3" s="140" t="s">
        <v>95</v>
      </c>
      <c r="C3" s="140"/>
      <c r="D3" s="140" t="s">
        <v>96</v>
      </c>
      <c r="E3" s="140"/>
      <c r="F3" s="140" t="s">
        <v>95</v>
      </c>
      <c r="G3" s="140"/>
      <c r="H3" s="140" t="s">
        <v>96</v>
      </c>
      <c r="I3" s="140"/>
      <c r="J3" s="140" t="s">
        <v>95</v>
      </c>
      <c r="K3" s="140"/>
      <c r="L3" s="140" t="s">
        <v>96</v>
      </c>
      <c r="M3" s="140"/>
    </row>
    <row r="4" spans="1:13" ht="15.75" customHeight="1">
      <c r="A4" s="37"/>
      <c r="B4" s="139" t="s">
        <v>97</v>
      </c>
      <c r="C4" s="139"/>
      <c r="D4" s="139" t="s">
        <v>97</v>
      </c>
      <c r="E4" s="139"/>
      <c r="F4" s="139" t="s">
        <v>98</v>
      </c>
      <c r="G4" s="139"/>
      <c r="H4" s="139" t="s">
        <v>98</v>
      </c>
      <c r="I4" s="139"/>
      <c r="J4" s="139" t="s">
        <v>99</v>
      </c>
      <c r="K4" s="139"/>
      <c r="L4" s="139" t="s">
        <v>99</v>
      </c>
      <c r="M4" s="139"/>
    </row>
    <row r="5" spans="1:13" ht="13.5" customHeight="1">
      <c r="A5" s="38"/>
      <c r="B5" s="36" t="s">
        <v>100</v>
      </c>
      <c r="C5" s="36" t="s">
        <v>101</v>
      </c>
      <c r="D5" s="36" t="s">
        <v>100</v>
      </c>
      <c r="E5" s="36" t="s">
        <v>101</v>
      </c>
      <c r="F5" s="36" t="s">
        <v>100</v>
      </c>
      <c r="G5" s="36" t="s">
        <v>101</v>
      </c>
      <c r="H5" s="36" t="s">
        <v>100</v>
      </c>
      <c r="I5" s="36" t="s">
        <v>101</v>
      </c>
      <c r="J5" s="36" t="s">
        <v>100</v>
      </c>
      <c r="K5" s="36" t="s">
        <v>101</v>
      </c>
      <c r="L5" s="36" t="s">
        <v>100</v>
      </c>
      <c r="M5" s="36" t="s">
        <v>101</v>
      </c>
    </row>
    <row r="6" spans="1:13">
      <c r="A6" s="78" t="s">
        <v>102</v>
      </c>
      <c r="B6" s="79">
        <v>14289</v>
      </c>
      <c r="C6" s="79">
        <v>14166</v>
      </c>
      <c r="D6" s="80">
        <v>407.11</v>
      </c>
      <c r="E6" s="80">
        <v>408</v>
      </c>
      <c r="F6" s="79">
        <v>15278</v>
      </c>
      <c r="G6" s="79">
        <v>15073</v>
      </c>
      <c r="H6" s="80">
        <v>426.63379414732594</v>
      </c>
      <c r="I6" s="80">
        <v>427.68263442826833</v>
      </c>
      <c r="J6" s="79">
        <v>14036</v>
      </c>
      <c r="K6" s="79">
        <v>13658</v>
      </c>
      <c r="L6" s="80">
        <v>433.07152358524223</v>
      </c>
      <c r="M6" s="80">
        <v>435.22510524385768</v>
      </c>
    </row>
    <row r="7" spans="1:13">
      <c r="A7" s="81" t="s">
        <v>103</v>
      </c>
      <c r="B7" s="79">
        <v>190082</v>
      </c>
      <c r="C7" s="79">
        <v>188999</v>
      </c>
      <c r="D7" s="80">
        <v>429.25</v>
      </c>
      <c r="E7" s="80">
        <v>429.91</v>
      </c>
      <c r="F7" s="79">
        <v>194144</v>
      </c>
      <c r="G7" s="79">
        <v>192063</v>
      </c>
      <c r="H7" s="80">
        <v>443.19409598030325</v>
      </c>
      <c r="I7" s="80">
        <v>444.4146201506797</v>
      </c>
      <c r="J7" s="79">
        <v>193989</v>
      </c>
      <c r="K7" s="79">
        <v>191353</v>
      </c>
      <c r="L7" s="80">
        <v>441.37370876699197</v>
      </c>
      <c r="M7" s="80">
        <v>442.9735892303753</v>
      </c>
    </row>
    <row r="8" spans="1:13">
      <c r="A8" s="78" t="s">
        <v>104</v>
      </c>
      <c r="B8" s="79">
        <v>20373</v>
      </c>
      <c r="C8" s="79">
        <v>19690</v>
      </c>
      <c r="D8" s="80">
        <v>395.73</v>
      </c>
      <c r="E8" s="80">
        <v>394.82</v>
      </c>
      <c r="F8" s="79">
        <v>21066</v>
      </c>
      <c r="G8" s="79">
        <v>20344</v>
      </c>
      <c r="H8" s="80">
        <v>401.25948020506985</v>
      </c>
      <c r="I8" s="80">
        <v>402.50857156901299</v>
      </c>
      <c r="J8" s="79">
        <v>23838</v>
      </c>
      <c r="K8" s="79">
        <v>22103</v>
      </c>
      <c r="L8" s="80">
        <v>411.94723215034816</v>
      </c>
      <c r="M8" s="80">
        <v>415.49172646247121</v>
      </c>
    </row>
    <row r="9" spans="1:13">
      <c r="A9" s="81" t="s">
        <v>105</v>
      </c>
      <c r="B9" s="79">
        <v>194488</v>
      </c>
      <c r="C9" s="79">
        <v>191121</v>
      </c>
      <c r="D9" s="80">
        <v>427.25</v>
      </c>
      <c r="E9" s="80">
        <v>428.99</v>
      </c>
      <c r="F9" s="79">
        <v>198077</v>
      </c>
      <c r="G9" s="79">
        <v>194867</v>
      </c>
      <c r="H9" s="80">
        <v>432.95921929350709</v>
      </c>
      <c r="I9" s="80">
        <v>434.49765481071705</v>
      </c>
      <c r="J9" s="79">
        <v>201301</v>
      </c>
      <c r="K9" s="79">
        <v>194846</v>
      </c>
      <c r="L9" s="80">
        <v>436.02608491761094</v>
      </c>
      <c r="M9" s="80">
        <v>439.05286272235509</v>
      </c>
    </row>
    <row r="10" spans="1:13">
      <c r="A10" s="78" t="s">
        <v>106</v>
      </c>
      <c r="B10" s="79">
        <v>22651</v>
      </c>
      <c r="C10" s="79">
        <v>22137</v>
      </c>
      <c r="D10" s="80">
        <v>583.5</v>
      </c>
      <c r="E10" s="80">
        <v>586.98</v>
      </c>
      <c r="F10" s="79">
        <v>18377</v>
      </c>
      <c r="G10" s="79">
        <v>18144</v>
      </c>
      <c r="H10" s="80">
        <v>584.50710453284</v>
      </c>
      <c r="I10" s="80">
        <v>586.35637841710763</v>
      </c>
      <c r="J10" s="79">
        <v>18315</v>
      </c>
      <c r="K10" s="79">
        <v>17902</v>
      </c>
      <c r="L10" s="80">
        <v>591.03685121485125</v>
      </c>
      <c r="M10" s="80">
        <v>591.42139258183443</v>
      </c>
    </row>
    <row r="11" spans="1:13">
      <c r="A11" s="78" t="s">
        <v>107</v>
      </c>
      <c r="B11" s="79">
        <v>30986</v>
      </c>
      <c r="C11" s="79">
        <v>30159</v>
      </c>
      <c r="D11" s="80">
        <v>609.22</v>
      </c>
      <c r="E11" s="80">
        <v>616.16999999999996</v>
      </c>
      <c r="F11" s="79">
        <v>29826</v>
      </c>
      <c r="G11" s="79">
        <v>29757</v>
      </c>
      <c r="H11" s="80">
        <v>633.73311674378067</v>
      </c>
      <c r="I11" s="80">
        <v>634.43361192324494</v>
      </c>
      <c r="J11" s="79">
        <v>31339</v>
      </c>
      <c r="K11" s="79">
        <v>31244</v>
      </c>
      <c r="L11" s="80">
        <v>632.89724624270082</v>
      </c>
      <c r="M11" s="80">
        <v>633.70398028421459</v>
      </c>
    </row>
    <row r="12" spans="1:13">
      <c r="A12" s="78" t="s">
        <v>108</v>
      </c>
      <c r="B12" s="79">
        <v>5641</v>
      </c>
      <c r="C12" s="79">
        <v>5584</v>
      </c>
      <c r="D12" s="80">
        <v>428.05</v>
      </c>
      <c r="E12" s="80">
        <v>428.97</v>
      </c>
      <c r="F12" s="79">
        <v>6045</v>
      </c>
      <c r="G12" s="79">
        <v>5979</v>
      </c>
      <c r="H12" s="80">
        <v>426.25785111662532</v>
      </c>
      <c r="I12" s="80">
        <v>426.70827061381505</v>
      </c>
      <c r="J12" s="79">
        <v>6798</v>
      </c>
      <c r="K12" s="79">
        <v>6716</v>
      </c>
      <c r="L12" s="80">
        <v>456.71951015004413</v>
      </c>
      <c r="M12" s="80">
        <v>457.74072662298988</v>
      </c>
    </row>
    <row r="13" spans="1:13">
      <c r="A13" s="81" t="s">
        <v>109</v>
      </c>
      <c r="B13" s="79">
        <v>116327</v>
      </c>
      <c r="C13" s="79">
        <v>114569</v>
      </c>
      <c r="D13" s="80">
        <v>420.87</v>
      </c>
      <c r="E13" s="80">
        <v>422.94</v>
      </c>
      <c r="F13" s="79">
        <v>120072</v>
      </c>
      <c r="G13" s="79">
        <v>118823</v>
      </c>
      <c r="H13" s="80">
        <v>437.62294206809247</v>
      </c>
      <c r="I13" s="80">
        <v>438.9657029363002</v>
      </c>
      <c r="J13" s="79">
        <v>124635</v>
      </c>
      <c r="K13" s="79">
        <v>120187</v>
      </c>
      <c r="L13" s="80">
        <v>443.82199590805152</v>
      </c>
      <c r="M13" s="80">
        <v>446.15287468694618</v>
      </c>
    </row>
    <row r="14" spans="1:13">
      <c r="A14" s="78" t="s">
        <v>110</v>
      </c>
      <c r="B14" s="79">
        <v>67327</v>
      </c>
      <c r="C14" s="79">
        <v>65708</v>
      </c>
      <c r="D14" s="80">
        <v>429.43</v>
      </c>
      <c r="E14" s="80">
        <v>432.44</v>
      </c>
      <c r="F14" s="79">
        <v>67576</v>
      </c>
      <c r="G14" s="79">
        <v>66381</v>
      </c>
      <c r="H14" s="80">
        <v>438.23355052089499</v>
      </c>
      <c r="I14" s="80">
        <v>440.39188532863318</v>
      </c>
      <c r="J14" s="79">
        <v>68991</v>
      </c>
      <c r="K14" s="79">
        <v>67124</v>
      </c>
      <c r="L14" s="80">
        <v>445.94458480091606</v>
      </c>
      <c r="M14" s="80">
        <v>448.99141707883916</v>
      </c>
    </row>
    <row r="15" spans="1:13">
      <c r="A15" s="78" t="s">
        <v>111</v>
      </c>
      <c r="B15" s="79">
        <v>1799</v>
      </c>
      <c r="C15" s="79">
        <v>1785</v>
      </c>
      <c r="D15" s="80">
        <v>261.23</v>
      </c>
      <c r="E15" s="80">
        <v>261.24</v>
      </c>
      <c r="F15" s="79">
        <v>1759</v>
      </c>
      <c r="G15" s="79">
        <v>1734</v>
      </c>
      <c r="H15" s="80">
        <v>312.51724843661168</v>
      </c>
      <c r="I15" s="80">
        <v>312.7731660899654</v>
      </c>
      <c r="J15" s="79">
        <v>1826</v>
      </c>
      <c r="K15" s="79">
        <v>1808</v>
      </c>
      <c r="L15" s="80">
        <v>311.05232201533408</v>
      </c>
      <c r="M15" s="80">
        <v>311.28444690265491</v>
      </c>
    </row>
    <row r="16" spans="1:13">
      <c r="A16" s="78" t="s">
        <v>112</v>
      </c>
      <c r="B16" s="79">
        <v>0</v>
      </c>
      <c r="C16" s="79">
        <v>0</v>
      </c>
      <c r="D16" s="80">
        <v>0</v>
      </c>
      <c r="E16" s="80">
        <v>0</v>
      </c>
      <c r="F16" s="79">
        <v>16</v>
      </c>
      <c r="G16" s="79">
        <v>13</v>
      </c>
      <c r="H16" s="80">
        <v>532.5</v>
      </c>
      <c r="I16" s="80">
        <v>547.69230769230774</v>
      </c>
      <c r="J16" s="79">
        <v>53</v>
      </c>
      <c r="K16" s="79">
        <v>50</v>
      </c>
      <c r="L16" s="80">
        <v>575.47169811320759</v>
      </c>
      <c r="M16" s="80">
        <v>582</v>
      </c>
    </row>
    <row r="17" spans="1:13">
      <c r="A17" s="78" t="s">
        <v>113</v>
      </c>
      <c r="B17" s="79"/>
      <c r="C17" s="79"/>
      <c r="D17" s="80"/>
      <c r="E17" s="80"/>
      <c r="F17" s="79">
        <v>0</v>
      </c>
      <c r="G17" s="79">
        <v>0</v>
      </c>
      <c r="H17" s="80">
        <v>0</v>
      </c>
      <c r="I17" s="80">
        <v>0</v>
      </c>
      <c r="J17" s="79">
        <v>1424</v>
      </c>
      <c r="K17" s="79">
        <v>1403</v>
      </c>
      <c r="L17" s="80">
        <v>451.2097191011236</v>
      </c>
      <c r="M17" s="80">
        <v>450.96702779757663</v>
      </c>
    </row>
    <row r="18" spans="1:13">
      <c r="A18" s="82" t="s">
        <v>114</v>
      </c>
      <c r="B18" s="83">
        <v>663963</v>
      </c>
      <c r="C18" s="83">
        <v>653918</v>
      </c>
      <c r="D18" s="84">
        <v>438.9</v>
      </c>
      <c r="E18" s="84">
        <v>440.58</v>
      </c>
      <c r="F18" s="83">
        <v>672236</v>
      </c>
      <c r="G18" s="83">
        <v>663178</v>
      </c>
      <c r="H18" s="84">
        <v>450.29139947110457</v>
      </c>
      <c r="I18" s="84">
        <v>451.85727289074521</v>
      </c>
      <c r="J18" s="83">
        <v>686545</v>
      </c>
      <c r="K18" s="83">
        <v>668394</v>
      </c>
      <c r="L18" s="84">
        <v>453.02638441302696</v>
      </c>
      <c r="M18" s="84">
        <v>455.6277854514932</v>
      </c>
    </row>
    <row r="19" spans="1:13">
      <c r="A19" s="78" t="s">
        <v>115</v>
      </c>
      <c r="B19" s="79">
        <v>91853</v>
      </c>
      <c r="C19" s="79">
        <v>91428</v>
      </c>
      <c r="D19" s="80">
        <v>686.01</v>
      </c>
      <c r="E19" s="80">
        <v>688.67</v>
      </c>
      <c r="F19" s="79">
        <v>89461</v>
      </c>
      <c r="G19" s="79">
        <v>88404</v>
      </c>
      <c r="H19" s="80">
        <v>705.22593051720855</v>
      </c>
      <c r="I19" s="80">
        <v>711.91617653047376</v>
      </c>
      <c r="J19" s="79">
        <v>90335</v>
      </c>
      <c r="K19" s="79">
        <v>90137</v>
      </c>
      <c r="L19" s="80">
        <v>713.83150694636629</v>
      </c>
      <c r="M19" s="80">
        <v>714.05138733261595</v>
      </c>
    </row>
    <row r="20" spans="1:13">
      <c r="A20" s="78" t="s">
        <v>116</v>
      </c>
      <c r="B20" s="79">
        <v>17135</v>
      </c>
      <c r="C20" s="79">
        <v>17026</v>
      </c>
      <c r="D20" s="80">
        <v>698.6</v>
      </c>
      <c r="E20" s="80">
        <v>701.18</v>
      </c>
      <c r="F20" s="79">
        <v>17102</v>
      </c>
      <c r="G20" s="79">
        <v>16200</v>
      </c>
      <c r="H20" s="80">
        <v>705.52271137878608</v>
      </c>
      <c r="I20" s="80">
        <v>739.1586938271605</v>
      </c>
      <c r="J20" s="79">
        <v>17397</v>
      </c>
      <c r="K20" s="79">
        <v>17395</v>
      </c>
      <c r="L20" s="80">
        <v>717.06181238144507</v>
      </c>
      <c r="M20" s="80">
        <v>717.11268008048296</v>
      </c>
    </row>
    <row r="21" spans="1:13">
      <c r="A21" s="78" t="s">
        <v>117</v>
      </c>
      <c r="B21" s="79">
        <v>17756</v>
      </c>
      <c r="C21" s="79">
        <v>17756</v>
      </c>
      <c r="D21" s="80">
        <v>738.48</v>
      </c>
      <c r="E21" s="80">
        <v>738.48</v>
      </c>
      <c r="F21" s="79">
        <v>17513</v>
      </c>
      <c r="G21" s="79">
        <v>17513</v>
      </c>
      <c r="H21" s="80">
        <v>786.49386113173068</v>
      </c>
      <c r="I21" s="80">
        <v>786.49386113173068</v>
      </c>
      <c r="J21" s="79">
        <v>17741</v>
      </c>
      <c r="K21" s="79">
        <v>17741</v>
      </c>
      <c r="L21" s="80">
        <v>779.37153204441688</v>
      </c>
      <c r="M21" s="80">
        <v>779.37153204441688</v>
      </c>
    </row>
    <row r="22" spans="1:13">
      <c r="A22" s="78" t="s">
        <v>118</v>
      </c>
      <c r="B22" s="79">
        <v>5843</v>
      </c>
      <c r="C22" s="79">
        <v>5843</v>
      </c>
      <c r="D22" s="80">
        <v>708.88</v>
      </c>
      <c r="E22" s="80">
        <v>708.88</v>
      </c>
      <c r="F22" s="79">
        <v>5864</v>
      </c>
      <c r="G22" s="79">
        <v>5864</v>
      </c>
      <c r="H22" s="80">
        <v>727.66296555252381</v>
      </c>
      <c r="I22" s="80">
        <v>727.66296555252381</v>
      </c>
      <c r="J22" s="79">
        <v>6834</v>
      </c>
      <c r="K22" s="79">
        <v>6808</v>
      </c>
      <c r="L22" s="80">
        <v>765.00842259291767</v>
      </c>
      <c r="M22" s="80">
        <v>764.71860164512339</v>
      </c>
    </row>
    <row r="23" spans="1:13">
      <c r="A23" s="78" t="s">
        <v>119</v>
      </c>
      <c r="B23" s="79">
        <v>3030</v>
      </c>
      <c r="C23" s="79">
        <v>3030</v>
      </c>
      <c r="D23" s="80">
        <v>716.24</v>
      </c>
      <c r="E23" s="80">
        <v>716.24</v>
      </c>
      <c r="F23" s="79">
        <v>3071</v>
      </c>
      <c r="G23" s="79">
        <v>3071</v>
      </c>
      <c r="H23" s="80">
        <v>725.82971019211982</v>
      </c>
      <c r="I23" s="80">
        <v>725.82971019211982</v>
      </c>
      <c r="J23" s="79">
        <v>3158</v>
      </c>
      <c r="K23" s="79">
        <v>3158</v>
      </c>
      <c r="L23" s="80">
        <v>741.32829322355917</v>
      </c>
      <c r="M23" s="80">
        <v>741.32829322355917</v>
      </c>
    </row>
    <row r="24" spans="1:13">
      <c r="A24" s="78" t="s">
        <v>120</v>
      </c>
      <c r="B24" s="79">
        <v>30295</v>
      </c>
      <c r="C24" s="79">
        <v>29910</v>
      </c>
      <c r="D24" s="80">
        <v>452.48</v>
      </c>
      <c r="E24" s="80">
        <v>453.82</v>
      </c>
      <c r="F24" s="79">
        <v>31040</v>
      </c>
      <c r="G24" s="79">
        <v>30743</v>
      </c>
      <c r="H24" s="80">
        <v>465.41323904639171</v>
      </c>
      <c r="I24" s="80">
        <v>466.3839439872491</v>
      </c>
      <c r="J24" s="79">
        <v>31076</v>
      </c>
      <c r="K24" s="79">
        <v>30783</v>
      </c>
      <c r="L24" s="80">
        <v>468.73142907710132</v>
      </c>
      <c r="M24" s="80">
        <v>469.15353994087644</v>
      </c>
    </row>
    <row r="25" spans="1:13">
      <c r="A25" s="82" t="s">
        <v>121</v>
      </c>
      <c r="B25" s="83">
        <v>165912</v>
      </c>
      <c r="C25" s="83">
        <v>164993</v>
      </c>
      <c r="D25" s="84">
        <v>651.64</v>
      </c>
      <c r="E25" s="84">
        <v>653.97</v>
      </c>
      <c r="F25" s="83">
        <v>164051</v>
      </c>
      <c r="G25" s="83">
        <v>161795</v>
      </c>
      <c r="H25" s="84">
        <v>669.74537783981805</v>
      </c>
      <c r="I25" s="84">
        <v>676.8970348898298</v>
      </c>
      <c r="J25" s="83">
        <v>166541</v>
      </c>
      <c r="K25" s="83">
        <v>166022</v>
      </c>
      <c r="L25" s="84">
        <v>678.03726457749144</v>
      </c>
      <c r="M25" s="84">
        <v>678.54096282420392</v>
      </c>
    </row>
    <row r="26" spans="1:13">
      <c r="A26" s="85" t="s">
        <v>122</v>
      </c>
      <c r="B26" s="86">
        <v>829875</v>
      </c>
      <c r="C26" s="86">
        <v>818911</v>
      </c>
      <c r="D26" s="87">
        <v>481.44</v>
      </c>
      <c r="E26" s="87">
        <v>483.57</v>
      </c>
      <c r="F26" s="86">
        <v>836287</v>
      </c>
      <c r="G26" s="86">
        <v>824973</v>
      </c>
      <c r="H26" s="87">
        <v>493.41318372754034</v>
      </c>
      <c r="I26" s="87">
        <v>496.06766484653991</v>
      </c>
      <c r="J26" s="86">
        <v>853086</v>
      </c>
      <c r="K26" s="86">
        <v>834416</v>
      </c>
      <c r="L26" s="87">
        <v>496.95460189927365</v>
      </c>
      <c r="M26" s="87">
        <v>499.9815750132131</v>
      </c>
    </row>
    <row r="27" spans="1:13">
      <c r="A27" t="s">
        <v>123</v>
      </c>
    </row>
  </sheetData>
  <mergeCells count="12">
    <mergeCell ref="L4:M4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</mergeCells>
  <hyperlinks>
    <hyperlink ref="K1" location="Índice!A1" display="Índice!A1" xr:uid="{156AD91B-CDD6-4685-83FC-0D29271802D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"/>
  <sheetViews>
    <sheetView workbookViewId="0">
      <selection activeCell="M1" sqref="M1"/>
    </sheetView>
  </sheetViews>
  <sheetFormatPr defaultColWidth="9.140625" defaultRowHeight="14.45"/>
  <sheetData>
    <row r="1" spans="1:13" ht="18.600000000000001">
      <c r="A1" s="22" t="s">
        <v>124</v>
      </c>
      <c r="M1" s="130" t="s">
        <v>30</v>
      </c>
    </row>
  </sheetData>
  <hyperlinks>
    <hyperlink ref="M1" location="Índice!A1" display="Índice!A1" xr:uid="{660F3279-A3B8-46C8-9E80-381A319FE65E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29C5D1"/>
  </sheetPr>
  <dimension ref="A1:G27"/>
  <sheetViews>
    <sheetView topLeftCell="A17" workbookViewId="0">
      <selection activeCell="G1" sqref="G1"/>
    </sheetView>
  </sheetViews>
  <sheetFormatPr defaultColWidth="9.140625" defaultRowHeight="14.45"/>
  <cols>
    <col min="1" max="1" width="38.5703125" customWidth="1"/>
    <col min="2" max="2" width="19.7109375" customWidth="1"/>
    <col min="3" max="3" width="24.42578125" customWidth="1"/>
    <col min="4" max="4" width="19.28515625" customWidth="1"/>
    <col min="5" max="5" width="23.85546875" customWidth="1"/>
    <col min="6" max="6" width="32.140625" customWidth="1"/>
    <col min="7" max="7" width="35.42578125" customWidth="1"/>
  </cols>
  <sheetData>
    <row r="1" spans="1:7" ht="18.600000000000001">
      <c r="A1" s="22" t="s">
        <v>125</v>
      </c>
      <c r="G1" s="130" t="s">
        <v>30</v>
      </c>
    </row>
    <row r="2" spans="1:7">
      <c r="A2" t="s">
        <v>126</v>
      </c>
    </row>
    <row r="3" spans="1:7">
      <c r="A3" s="41"/>
      <c r="B3" s="140" t="s">
        <v>95</v>
      </c>
      <c r="C3" s="140"/>
      <c r="D3" s="140" t="s">
        <v>95</v>
      </c>
      <c r="E3" s="140"/>
      <c r="F3" s="140" t="s">
        <v>95</v>
      </c>
      <c r="G3" s="140"/>
    </row>
    <row r="4" spans="1:7" ht="34.5" customHeight="1">
      <c r="A4" s="42" t="s">
        <v>94</v>
      </c>
      <c r="B4" s="45" t="s">
        <v>127</v>
      </c>
      <c r="C4" s="45" t="s">
        <v>128</v>
      </c>
      <c r="D4" s="45" t="s">
        <v>129</v>
      </c>
      <c r="E4" s="45" t="s">
        <v>130</v>
      </c>
      <c r="F4" s="45" t="s">
        <v>131</v>
      </c>
      <c r="G4" s="45" t="s">
        <v>132</v>
      </c>
    </row>
    <row r="5" spans="1:7">
      <c r="A5" s="43"/>
      <c r="B5" s="44" t="s">
        <v>100</v>
      </c>
      <c r="C5" s="44" t="s">
        <v>100</v>
      </c>
      <c r="D5" s="44" t="s">
        <v>100</v>
      </c>
      <c r="E5" s="44" t="s">
        <v>100</v>
      </c>
      <c r="F5" s="44" t="s">
        <v>100</v>
      </c>
      <c r="G5" s="44" t="s">
        <v>100</v>
      </c>
    </row>
    <row r="6" spans="1:7">
      <c r="A6" s="64" t="s">
        <v>102</v>
      </c>
      <c r="B6" s="65">
        <v>989</v>
      </c>
      <c r="C6" s="66">
        <v>6.9214080761424879E-2</v>
      </c>
      <c r="D6" s="65">
        <v>-1242</v>
      </c>
      <c r="E6" s="66">
        <v>-8.1293363005629005E-2</v>
      </c>
      <c r="F6" s="65">
        <v>-253</v>
      </c>
      <c r="G6" s="66">
        <v>-1.7705927636643571E-2</v>
      </c>
    </row>
    <row r="7" spans="1:7">
      <c r="A7" s="67" t="s">
        <v>103</v>
      </c>
      <c r="B7" s="68">
        <v>4062</v>
      </c>
      <c r="C7" s="69">
        <v>2.1369724645153146E-2</v>
      </c>
      <c r="D7" s="68">
        <v>-155</v>
      </c>
      <c r="E7" s="69">
        <v>-7.9837646283171257E-4</v>
      </c>
      <c r="F7" s="68">
        <v>3907</v>
      </c>
      <c r="G7" s="69">
        <v>2.0554287097147548E-2</v>
      </c>
    </row>
    <row r="8" spans="1:7">
      <c r="A8" s="67" t="s">
        <v>104</v>
      </c>
      <c r="B8" s="68">
        <v>693</v>
      </c>
      <c r="C8" s="69">
        <v>3.4015608894124576E-2</v>
      </c>
      <c r="D8" s="68">
        <v>2772</v>
      </c>
      <c r="E8" s="69">
        <v>0.13158644260894331</v>
      </c>
      <c r="F8" s="68">
        <v>3465</v>
      </c>
      <c r="G8" s="69">
        <v>0.17007804447062289</v>
      </c>
    </row>
    <row r="9" spans="1:7">
      <c r="A9" s="67" t="s">
        <v>105</v>
      </c>
      <c r="B9" s="68">
        <v>3589</v>
      </c>
      <c r="C9" s="69">
        <v>1.8453580683641151E-2</v>
      </c>
      <c r="D9" s="68">
        <v>3224</v>
      </c>
      <c r="E9" s="69">
        <v>1.6276498533398628E-2</v>
      </c>
      <c r="F9" s="68">
        <v>6813</v>
      </c>
      <c r="G9" s="69">
        <v>3.5030438895973015E-2</v>
      </c>
    </row>
    <row r="10" spans="1:7">
      <c r="A10" s="67" t="s">
        <v>106</v>
      </c>
      <c r="B10" s="68">
        <v>-4274</v>
      </c>
      <c r="C10" s="69">
        <v>-0.18868924109310847</v>
      </c>
      <c r="D10" s="68">
        <v>-62</v>
      </c>
      <c r="E10" s="69">
        <v>-3.3737824454481147E-3</v>
      </c>
      <c r="F10" s="68">
        <v>-4336</v>
      </c>
      <c r="G10" s="69">
        <v>-0.19142642708931173</v>
      </c>
    </row>
    <row r="11" spans="1:7">
      <c r="A11" s="67" t="s">
        <v>107</v>
      </c>
      <c r="B11" s="68">
        <v>-1160</v>
      </c>
      <c r="C11" s="69">
        <v>-3.7436261537468533E-2</v>
      </c>
      <c r="D11" s="68">
        <v>1513</v>
      </c>
      <c r="E11" s="69">
        <v>5.0727553141554346E-2</v>
      </c>
      <c r="F11" s="68">
        <v>353</v>
      </c>
      <c r="G11" s="69">
        <v>1.1392241657522752E-2</v>
      </c>
    </row>
    <row r="12" spans="1:7">
      <c r="A12" s="67" t="s">
        <v>108</v>
      </c>
      <c r="B12" s="68">
        <v>404</v>
      </c>
      <c r="C12" s="69">
        <v>7.1618507356851616E-2</v>
      </c>
      <c r="D12" s="68">
        <v>753</v>
      </c>
      <c r="E12" s="69">
        <v>0.12456575682382134</v>
      </c>
      <c r="F12" s="68">
        <v>1157</v>
      </c>
      <c r="G12" s="69">
        <v>0.20510547775217161</v>
      </c>
    </row>
    <row r="13" spans="1:7">
      <c r="A13" s="67" t="s">
        <v>109</v>
      </c>
      <c r="B13" s="68">
        <v>3745</v>
      </c>
      <c r="C13" s="69">
        <v>3.2193729744599275E-2</v>
      </c>
      <c r="D13" s="68">
        <v>4563</v>
      </c>
      <c r="E13" s="69">
        <v>3.8002198680791528E-2</v>
      </c>
      <c r="F13" s="68">
        <v>8308</v>
      </c>
      <c r="G13" s="69">
        <v>7.1419360939420765E-2</v>
      </c>
    </row>
    <row r="14" spans="1:7">
      <c r="A14" s="67" t="s">
        <v>110</v>
      </c>
      <c r="B14" s="68">
        <v>249</v>
      </c>
      <c r="C14" s="69">
        <v>3.6983676682460233E-3</v>
      </c>
      <c r="D14" s="68">
        <v>1415</v>
      </c>
      <c r="E14" s="69">
        <v>2.0939386764531786E-2</v>
      </c>
      <c r="F14" s="68">
        <v>1664</v>
      </c>
      <c r="G14" s="69">
        <v>2.4715195983780653E-2</v>
      </c>
    </row>
    <row r="15" spans="1:7">
      <c r="A15" s="67" t="s">
        <v>111</v>
      </c>
      <c r="B15" s="68">
        <v>-40</v>
      </c>
      <c r="C15" s="69">
        <v>-2.2234574763757644E-2</v>
      </c>
      <c r="D15" s="68">
        <v>67</v>
      </c>
      <c r="E15" s="69">
        <v>3.8089823763501993E-2</v>
      </c>
      <c r="F15" s="68">
        <v>27</v>
      </c>
      <c r="G15" s="69">
        <v>1.500833796553641E-2</v>
      </c>
    </row>
    <row r="16" spans="1:7">
      <c r="A16" s="67" t="s">
        <v>112</v>
      </c>
      <c r="B16" s="68">
        <v>16</v>
      </c>
      <c r="C16" s="69"/>
      <c r="D16" s="68">
        <v>37</v>
      </c>
      <c r="E16" s="69">
        <v>2.3125</v>
      </c>
      <c r="F16" s="68">
        <v>53</v>
      </c>
      <c r="G16" s="69"/>
    </row>
    <row r="17" spans="1:7">
      <c r="A17" s="67" t="s">
        <v>113</v>
      </c>
      <c r="B17" s="68">
        <v>0</v>
      </c>
      <c r="C17" s="69"/>
      <c r="D17" s="68">
        <v>1424</v>
      </c>
      <c r="E17" s="69"/>
      <c r="F17" s="68">
        <v>1424</v>
      </c>
      <c r="G17" s="69"/>
    </row>
    <row r="18" spans="1:7">
      <c r="A18" s="70" t="s">
        <v>114</v>
      </c>
      <c r="B18" s="71">
        <v>8273</v>
      </c>
      <c r="C18" s="72">
        <v>1.2460031658390602E-2</v>
      </c>
      <c r="D18" s="71">
        <v>14309</v>
      </c>
      <c r="E18" s="72">
        <v>2.1285679434008296E-2</v>
      </c>
      <c r="F18" s="71">
        <v>22582</v>
      </c>
      <c r="G18" s="72">
        <v>3.4010931332016991E-2</v>
      </c>
    </row>
    <row r="19" spans="1:7">
      <c r="A19" s="67" t="s">
        <v>115</v>
      </c>
      <c r="B19" s="68">
        <v>-2392</v>
      </c>
      <c r="C19" s="69">
        <v>-2.604160996374642E-2</v>
      </c>
      <c r="D19" s="68">
        <v>874</v>
      </c>
      <c r="E19" s="69">
        <v>9.7696202814634304E-3</v>
      </c>
      <c r="F19" s="68">
        <v>-1518</v>
      </c>
      <c r="G19" s="69">
        <v>-1.6526406323146767E-2</v>
      </c>
    </row>
    <row r="20" spans="1:7">
      <c r="A20" s="67" t="s">
        <v>116</v>
      </c>
      <c r="B20" s="68">
        <v>-33</v>
      </c>
      <c r="C20" s="69">
        <v>-1.9258826962357748E-3</v>
      </c>
      <c r="D20" s="68">
        <v>295</v>
      </c>
      <c r="E20" s="69">
        <v>1.7249444509414104E-2</v>
      </c>
      <c r="F20" s="68">
        <v>262</v>
      </c>
      <c r="G20" s="69">
        <v>1.5290341406477968E-2</v>
      </c>
    </row>
    <row r="21" spans="1:7">
      <c r="A21" s="67" t="s">
        <v>117</v>
      </c>
      <c r="B21" s="68">
        <v>-243</v>
      </c>
      <c r="C21" s="69">
        <v>-1.3685514755575581E-2</v>
      </c>
      <c r="D21" s="68">
        <v>228</v>
      </c>
      <c r="E21" s="69">
        <v>1.301890024553189E-2</v>
      </c>
      <c r="F21" s="68">
        <v>-15</v>
      </c>
      <c r="G21" s="69">
        <v>-8.4478486145528277E-4</v>
      </c>
    </row>
    <row r="22" spans="1:7">
      <c r="A22" s="67" t="s">
        <v>118</v>
      </c>
      <c r="B22" s="68">
        <v>21</v>
      </c>
      <c r="C22" s="69">
        <v>3.5940441553996235E-3</v>
      </c>
      <c r="D22" s="68">
        <v>970</v>
      </c>
      <c r="E22" s="69">
        <v>0.16541609822646658</v>
      </c>
      <c r="F22" s="68">
        <v>991</v>
      </c>
      <c r="G22" s="69">
        <v>0.16960465514290604</v>
      </c>
    </row>
    <row r="23" spans="1:7">
      <c r="A23" s="67" t="s">
        <v>119</v>
      </c>
      <c r="B23" s="68">
        <v>41</v>
      </c>
      <c r="C23" s="69">
        <v>1.3531353135313531E-2</v>
      </c>
      <c r="D23" s="68">
        <v>87</v>
      </c>
      <c r="E23" s="69">
        <v>2.8329534353630739E-2</v>
      </c>
      <c r="F23" s="68">
        <v>128</v>
      </c>
      <c r="G23" s="69">
        <v>4.2244224422442245E-2</v>
      </c>
    </row>
    <row r="24" spans="1:7">
      <c r="A24" s="67" t="s">
        <v>120</v>
      </c>
      <c r="B24" s="73">
        <v>745</v>
      </c>
      <c r="C24" s="74">
        <v>2.4591516751939265E-2</v>
      </c>
      <c r="D24" s="73">
        <v>36</v>
      </c>
      <c r="E24" s="74">
        <v>1.1597938144329897E-3</v>
      </c>
      <c r="F24" s="73">
        <v>781</v>
      </c>
      <c r="G24" s="74">
        <v>2.5779831655388677E-2</v>
      </c>
    </row>
    <row r="25" spans="1:7">
      <c r="A25" s="70" t="s">
        <v>121</v>
      </c>
      <c r="B25" s="71">
        <v>-1861</v>
      </c>
      <c r="C25" s="72">
        <v>-1.1216789623414823E-2</v>
      </c>
      <c r="D25" s="71">
        <v>2490</v>
      </c>
      <c r="E25" s="72">
        <v>1.5178206777160761E-2</v>
      </c>
      <c r="F25" s="71">
        <v>629</v>
      </c>
      <c r="G25" s="72">
        <v>3.7911664014658375E-3</v>
      </c>
    </row>
    <row r="26" spans="1:7">
      <c r="A26" s="75" t="s">
        <v>122</v>
      </c>
      <c r="B26" s="76">
        <v>6412</v>
      </c>
      <c r="C26" s="77">
        <v>7.7264648290405183E-3</v>
      </c>
      <c r="D26" s="76">
        <v>16799</v>
      </c>
      <c r="E26" s="77">
        <v>2.0087601505224879E-2</v>
      </c>
      <c r="F26" s="76">
        <v>23211</v>
      </c>
      <c r="G26" s="77">
        <v>2.7969272480795299E-2</v>
      </c>
    </row>
    <row r="27" spans="1:7">
      <c r="A27" t="s">
        <v>123</v>
      </c>
      <c r="B27" s="34"/>
      <c r="C27" s="34"/>
      <c r="D27" s="34"/>
      <c r="E27" s="34"/>
      <c r="F27" s="34"/>
      <c r="G27" s="34"/>
    </row>
  </sheetData>
  <mergeCells count="3">
    <mergeCell ref="D3:E3"/>
    <mergeCell ref="F3:G3"/>
    <mergeCell ref="B3:C3"/>
  </mergeCells>
  <hyperlinks>
    <hyperlink ref="G1" location="Índice!A1" display="Índice!A1" xr:uid="{D365DC30-4022-4C7A-B93C-A145AF4A6CA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"/>
  <sheetViews>
    <sheetView workbookViewId="0">
      <selection activeCell="L1" sqref="L1"/>
    </sheetView>
  </sheetViews>
  <sheetFormatPr defaultColWidth="9.140625" defaultRowHeight="14.45"/>
  <sheetData>
    <row r="1" spans="1:12" ht="18.600000000000001">
      <c r="A1" s="22" t="s">
        <v>133</v>
      </c>
      <c r="L1" s="130" t="s">
        <v>30</v>
      </c>
    </row>
  </sheetData>
  <hyperlinks>
    <hyperlink ref="L1" location="Índice!A1" display="Índice!A1" xr:uid="{4A4AD7DE-82EF-4518-97F0-2B940F64EDDB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naomi castaneda</cp:lastModifiedBy>
  <cp:revision/>
  <dcterms:created xsi:type="dcterms:W3CDTF">2023-10-10T04:54:43Z</dcterms:created>
  <dcterms:modified xsi:type="dcterms:W3CDTF">2023-11-21T19:47:16Z</dcterms:modified>
  <cp:category/>
  <cp:contentStatus/>
</cp:coreProperties>
</file>