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1634" documentId="8_{5B211D3A-6100-4B32-B6EE-EF940187E08B}" xr6:coauthVersionLast="47" xr6:coauthVersionMax="47" xr10:uidLastSave="{15E8E8CB-AC1A-42CB-8133-674F1BE6DC5B}"/>
  <bookViews>
    <workbookView xWindow="-110" yWindow="-110" windowWidth="19420" windowHeight="10300" xr2:uid="{C9C2284A-21A5-4FD5-AB98-94B4B3EA7E3F}"/>
  </bookViews>
  <sheets>
    <sheet name="Índice" sheetId="1" r:id="rId1"/>
    <sheet name="Cuadro 1.1." sheetId="2" r:id="rId2"/>
    <sheet name="Gráfica 1.2." sheetId="3" r:id="rId3"/>
    <sheet name="Cuadro 1.2" sheetId="4" r:id="rId4"/>
    <sheet name="Gráfica 1.3." sheetId="5" r:id="rId5"/>
    <sheet name="Cuadro 2.1." sheetId="6" r:id="rId6"/>
    <sheet name="Gráfica 2.1." sheetId="7" r:id="rId7"/>
    <sheet name="Cuadro 2.2." sheetId="8" r:id="rId8"/>
    <sheet name="Gráfica 2.2." sheetId="9" r:id="rId9"/>
    <sheet name="Cuadro 2.3." sheetId="10" r:id="rId10"/>
    <sheet name="Gráfica 2.3." sheetId="11" r:id="rId11"/>
    <sheet name="Cuadro 2.5." sheetId="12" r:id="rId12"/>
    <sheet name="Gráfica 2.5." sheetId="13" r:id="rId13"/>
    <sheet name="Cuadro 2.6." sheetId="14" r:id="rId14"/>
    <sheet name="Gráfica 2.6." sheetId="15" r:id="rId15"/>
    <sheet name="Cuadro 2.7." sheetId="16" r:id="rId16"/>
    <sheet name="Gráfica 2.7." sheetId="17" r:id="rId17"/>
    <sheet name="Tabla 2.1." sheetId="18" r:id="rId18"/>
    <sheet name="Tabla 2.2." sheetId="19" r:id="rId19"/>
    <sheet name="Tabla 2.3." sheetId="20" r:id="rId20"/>
    <sheet name="Tabla 2.4." sheetId="21" r:id="rId21"/>
    <sheet name="Tabla 2.5." sheetId="22" r:id="rId22"/>
    <sheet name="Tabla 2.6." sheetId="23" r:id="rId23"/>
    <sheet name="Tabla 2.7." sheetId="24" r:id="rId24"/>
    <sheet name="Cuadro 3.1." sheetId="25" r:id="rId25"/>
    <sheet name="Gráfica 3.1." sheetId="26" r:id="rId26"/>
    <sheet name="Cuadro 3.2." sheetId="27" r:id="rId27"/>
    <sheet name="Gráfica 3.2." sheetId="28" r:id="rId28"/>
    <sheet name="Cuadro 3.3." sheetId="29" r:id="rId29"/>
    <sheet name="Gráfica 3.3." sheetId="30" r:id="rId30"/>
    <sheet name="Cuadro 3.4." sheetId="31" r:id="rId31"/>
    <sheet name="Gráfica 3.4." sheetId="32" r:id="rId32"/>
    <sheet name="Tabla 3.1." sheetId="33" r:id="rId33"/>
    <sheet name="Tabla 3.2." sheetId="34" r:id="rId34"/>
    <sheet name="Tabla 3.3." sheetId="35" r:id="rId35"/>
    <sheet name="Tabla 3.4." sheetId="36" r:id="rId36"/>
    <sheet name="Tabla 3.5." sheetId="37" r:id="rId37"/>
    <sheet name="Cuadro 4.1." sheetId="38" r:id="rId38"/>
    <sheet name="Gráfica 4.1." sheetId="39" r:id="rId39"/>
    <sheet name="Cuadro 4.2." sheetId="40" r:id="rId40"/>
    <sheet name="Gráfica 4.2." sheetId="41" r:id="rId41"/>
    <sheet name="Cuadro 4.3." sheetId="42" r:id="rId42"/>
    <sheet name="Gráfica 4.3" sheetId="43" r:id="rId43"/>
    <sheet name="Cuadro 4.4." sheetId="44" r:id="rId44"/>
    <sheet name="Gráfica 4.4." sheetId="45" r:id="rId45"/>
    <sheet name="Cuadro 4.5." sheetId="46" r:id="rId46"/>
    <sheet name="Gráfica 4.5." sheetId="47" r:id="rId47"/>
    <sheet name="Cuadro 4.6." sheetId="48" r:id="rId48"/>
    <sheet name="Gráfica 4.6." sheetId="49" r:id="rId49"/>
    <sheet name="Tabla 4.1." sheetId="50" r:id="rId50"/>
    <sheet name="Tabla 4.2." sheetId="51" r:id="rId51"/>
    <sheet name="Cuadro 7.1." sheetId="52" r:id="rId52"/>
    <sheet name="Gráfica 7.1." sheetId="53" r:id="rId53"/>
    <sheet name="Cuadro 7.2." sheetId="54" r:id="rId54"/>
    <sheet name="Gráfica 7.2" sheetId="55" r:id="rId55"/>
    <sheet name="Tabla 7.1" sheetId="56" r:id="rId56"/>
    <sheet name="Tabla 7.2" sheetId="57" r:id="rId57"/>
    <sheet name="Tabla 7.3" sheetId="59" r:id="rId58"/>
    <sheet name="Cuadro 8.1." sheetId="60" r:id="rId59"/>
    <sheet name="Gráfica 8.1" sheetId="61" r:id="rId6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9" l="1"/>
  <c r="D13" i="59"/>
  <c r="D12" i="59"/>
  <c r="D11" i="59"/>
  <c r="D10" i="59"/>
  <c r="D9" i="59"/>
  <c r="D8" i="59"/>
  <c r="D7" i="59"/>
  <c r="D6" i="59"/>
  <c r="D5" i="59"/>
  <c r="D7" i="57"/>
  <c r="C7" i="57"/>
  <c r="B7" i="57"/>
  <c r="E6" i="57"/>
  <c r="E5" i="57"/>
  <c r="E4" i="57"/>
  <c r="M6" i="56"/>
  <c r="N6" i="56"/>
  <c r="O6" i="56"/>
  <c r="M7" i="56"/>
  <c r="N7" i="56"/>
  <c r="O7" i="56"/>
  <c r="M8" i="56"/>
  <c r="N8" i="56"/>
  <c r="O8" i="56"/>
  <c r="M9" i="56"/>
  <c r="N9" i="56"/>
  <c r="O9" i="56"/>
  <c r="M10" i="56"/>
  <c r="N10" i="56"/>
  <c r="O10" i="56"/>
  <c r="O5" i="56"/>
  <c r="N5" i="56"/>
  <c r="M5" i="56"/>
  <c r="J5" i="56"/>
  <c r="J6" i="56"/>
  <c r="K6" i="56"/>
  <c r="L6" i="56"/>
  <c r="J7" i="56"/>
  <c r="K7" i="56"/>
  <c r="L7" i="56"/>
  <c r="J8" i="56"/>
  <c r="K8" i="56"/>
  <c r="L8" i="56"/>
  <c r="J9" i="56"/>
  <c r="K9" i="56"/>
  <c r="L9" i="56"/>
  <c r="J10" i="56"/>
  <c r="K10" i="56"/>
  <c r="L10" i="56"/>
  <c r="L5" i="56"/>
  <c r="K5" i="56"/>
  <c r="I10" i="56"/>
  <c r="I9" i="56"/>
  <c r="I8" i="56"/>
  <c r="I7" i="56"/>
  <c r="I6" i="56"/>
  <c r="I5" i="56"/>
  <c r="E10" i="56"/>
  <c r="E9" i="56"/>
  <c r="E8" i="56"/>
  <c r="E7" i="56"/>
  <c r="E6" i="56"/>
  <c r="E5" i="56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G12" i="50"/>
  <c r="F12" i="50"/>
  <c r="D12" i="50"/>
  <c r="C12" i="50"/>
  <c r="J12" i="48"/>
  <c r="I12" i="48"/>
  <c r="G12" i="48"/>
  <c r="F12" i="48"/>
  <c r="D12" i="48"/>
  <c r="C12" i="48"/>
  <c r="E10" i="46"/>
  <c r="C10" i="46"/>
  <c r="C10" i="44"/>
  <c r="H8" i="37"/>
  <c r="G8" i="37"/>
  <c r="F8" i="37"/>
  <c r="E8" i="37"/>
  <c r="D8" i="37"/>
  <c r="C8" i="37"/>
  <c r="B8" i="37"/>
  <c r="D19" i="27"/>
  <c r="E19" i="27" s="1"/>
  <c r="D15" i="27"/>
  <c r="E15" i="27" s="1"/>
  <c r="D14" i="27"/>
  <c r="E14" i="27" s="1"/>
  <c r="D13" i="27"/>
  <c r="E13" i="27" s="1"/>
  <c r="D11" i="27"/>
  <c r="E11" i="27" s="1"/>
  <c r="D7" i="27"/>
  <c r="E7" i="27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D4" i="27"/>
  <c r="E4" i="27" s="1"/>
  <c r="A5" i="25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E7" i="57" l="1"/>
  <c r="D8" i="27"/>
  <c r="E8" i="27" s="1"/>
  <c r="D12" i="27"/>
  <c r="E12" i="27" s="1"/>
  <c r="D16" i="27"/>
  <c r="E16" i="27" s="1"/>
  <c r="D20" i="27"/>
  <c r="E20" i="27" s="1"/>
  <c r="D10" i="27"/>
  <c r="E10" i="27" s="1"/>
  <c r="D5" i="27"/>
  <c r="E5" i="27" s="1"/>
  <c r="D17" i="27"/>
  <c r="E17" i="27" s="1"/>
  <c r="D18" i="27"/>
  <c r="E18" i="27" s="1"/>
  <c r="D9" i="27"/>
  <c r="E9" i="27" s="1"/>
  <c r="D21" i="27"/>
  <c r="E21" i="27" s="1"/>
  <c r="D6" i="27"/>
  <c r="E6" i="27" s="1"/>
  <c r="I10" i="24" l="1"/>
  <c r="G10" i="24"/>
  <c r="E10" i="24"/>
  <c r="C10" i="24"/>
  <c r="I9" i="24"/>
  <c r="G9" i="24"/>
  <c r="E9" i="24"/>
  <c r="C9" i="24"/>
  <c r="I8" i="24"/>
  <c r="G8" i="24"/>
  <c r="E8" i="24"/>
  <c r="C8" i="24"/>
  <c r="I7" i="24"/>
  <c r="G7" i="24"/>
  <c r="E7" i="24"/>
  <c r="C7" i="24"/>
  <c r="I6" i="24"/>
  <c r="G6" i="24"/>
  <c r="E6" i="24"/>
  <c r="C6" i="24"/>
  <c r="I5" i="24"/>
  <c r="G5" i="24"/>
  <c r="E5" i="24"/>
  <c r="C5" i="24"/>
  <c r="I4" i="24"/>
  <c r="G4" i="24"/>
  <c r="E4" i="24"/>
  <c r="C4" i="24"/>
  <c r="E10" i="16"/>
  <c r="C10" i="16"/>
  <c r="E9" i="16"/>
  <c r="C9" i="16"/>
  <c r="E8" i="16"/>
  <c r="C8" i="16"/>
  <c r="E7" i="16"/>
  <c r="C7" i="16"/>
  <c r="E6" i="16"/>
  <c r="C6" i="16"/>
  <c r="E5" i="16"/>
  <c r="C5" i="16"/>
  <c r="E4" i="16"/>
  <c r="C4" i="16"/>
  <c r="E24" i="14"/>
  <c r="F24" i="14" s="1"/>
  <c r="E23" i="14"/>
  <c r="F23" i="14" s="1"/>
  <c r="E22" i="14"/>
  <c r="F22" i="14" s="1"/>
  <c r="E21" i="14"/>
  <c r="F21" i="14" s="1"/>
  <c r="E20" i="14"/>
  <c r="F20" i="14" s="1"/>
  <c r="E19" i="14"/>
  <c r="F19" i="14" s="1"/>
  <c r="E18" i="14"/>
  <c r="F18" i="14" s="1"/>
  <c r="E17" i="14"/>
  <c r="F17" i="14" s="1"/>
  <c r="E16" i="14"/>
  <c r="F16" i="14" s="1"/>
  <c r="E15" i="14"/>
  <c r="F15" i="14" s="1"/>
  <c r="E14" i="14"/>
  <c r="F14" i="14" s="1"/>
  <c r="E13" i="14"/>
  <c r="F13" i="14" s="1"/>
  <c r="E12" i="14"/>
  <c r="F12" i="14" s="1"/>
  <c r="E11" i="14"/>
  <c r="F11" i="14" s="1"/>
  <c r="E10" i="14"/>
  <c r="F10" i="14" s="1"/>
  <c r="E9" i="14"/>
  <c r="F9" i="14" s="1"/>
  <c r="E8" i="14"/>
  <c r="F8" i="14" s="1"/>
  <c r="E7" i="14"/>
  <c r="F7" i="14" s="1"/>
  <c r="E6" i="14"/>
  <c r="F6" i="14" s="1"/>
  <c r="E5" i="14"/>
  <c r="F5" i="14" s="1"/>
  <c r="E4" i="14"/>
  <c r="F4" i="14" s="1"/>
  <c r="C10" i="12"/>
  <c r="E9" i="12"/>
  <c r="C9" i="12"/>
  <c r="E8" i="12"/>
  <c r="C8" i="12"/>
  <c r="E7" i="12"/>
  <c r="C7" i="12"/>
  <c r="E6" i="12"/>
  <c r="C6" i="12"/>
  <c r="E5" i="12"/>
  <c r="C5" i="12"/>
  <c r="E4" i="12"/>
  <c r="C4" i="12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C25" i="4" l="1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</calcChain>
</file>

<file path=xl/sharedStrings.xml><?xml version="1.0" encoding="utf-8"?>
<sst xmlns="http://schemas.openxmlformats.org/spreadsheetml/2006/main" count="584" uniqueCount="363">
  <si>
    <t>Análisis Socioeconómico de El Salvador. Un enfoque estructural
Base de datos edición 3 - 2016b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</si>
  <si>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</si>
  <si>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</si>
  <si>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mundial. Crisis y situación actual de la economía capitalista</t>
  </si>
  <si>
    <t>Trabajo y capacidad adquisitiva</t>
  </si>
  <si>
    <t>Cuadros</t>
  </si>
  <si>
    <t>Deuda, gasto e ingresos públicos como porcentaje del PIB. Estados Unidos</t>
  </si>
  <si>
    <t>Variación en número de cotizantes al ISSS en segundo semestre (junio-diciembre). Varios años</t>
  </si>
  <si>
    <t>Obligaciones pendientes de pago menos activos financieros del Gobierno General como porcentaje del PIB. Estados Unidos</t>
  </si>
  <si>
    <t>Densidad de empleo en el ISSS por tramos de remuneraciona. Promedio junio-diciembre 2016</t>
  </si>
  <si>
    <t>El salvador: porcentaje de la PEA ocupada que se emplea en el sector agropecuario</t>
  </si>
  <si>
    <t>El Salvador: porcentaje de personas ocupadas en el sector agropecuario por años de estudio aprobados. 1998 y 2015</t>
  </si>
  <si>
    <t>El Salvador: porcentaje de la PEA rural ocupada que se emplea en el sector agropecuario, 1995-2015</t>
  </si>
  <si>
    <t>El Salvador: trabajadores del sector privado agropecuarios y no agropecuarios cotizantes al regimen de salud</t>
  </si>
  <si>
    <t>Gráficas</t>
  </si>
  <si>
    <t>El Salvador: porcentaje de la PEA ocupada que se emplea en el sector agropecuario, 1995-2015</t>
  </si>
  <si>
    <t>Tablas</t>
  </si>
  <si>
    <t>Resumen de cotizantes al ISSS. Promedio mensual junio-diciembre 2016</t>
  </si>
  <si>
    <t>Ramas económicas que mas cotizantes reportan en el periodo junio-diciembre 2016. Promedio mensual</t>
  </si>
  <si>
    <t>Distribucion de frecuencia de salarios promedo entre cotizantes del sector privado</t>
  </si>
  <si>
    <t>Salarios reales en el periodo junio-diciembre 2016. Dólares constantes de 2009</t>
  </si>
  <si>
    <t>Resumen de contribucion tributaria de personas cotizantes al ISSS</t>
  </si>
  <si>
    <t>Masa Salarial como proporcion de las ventas totales por tamaño de empresa 1992, 2004 y 2010</t>
  </si>
  <si>
    <t>El Salvador: PEA ocupada rural agropecuaria por categoría ocupacional, años seleccionados.</t>
  </si>
  <si>
    <t>Proporcionalidad de los dos sectores económicos, crecimiento eficiente con desigualdad y redistribución por parte del Estado</t>
  </si>
  <si>
    <t>Demografía y desarrollo</t>
  </si>
  <si>
    <t>Contraste entre capital variable y masa de plusvalia (en miles de dolares constantes de 1990)</t>
  </si>
  <si>
    <t>Evolución de la escolaridad promedio en El Salvador</t>
  </si>
  <si>
    <t>El Salvador: valor absoluto de la diferencia (V1+PV1)-C2. En miles de dólares de 1990</t>
  </si>
  <si>
    <t>Escolaridad promedio, por sexo y área geográfica El Salvador</t>
  </si>
  <si>
    <t>El Salvador: transgresión paramétrica de la condición de partida. Condición ideal 1+Z1&gt;vn2</t>
  </si>
  <si>
    <t>Escolaridad promedio por sexo y grupo etario en El Salvador</t>
  </si>
  <si>
    <t>PIB real, remesas, migración y capital variable. Índices 1991=1</t>
  </si>
  <si>
    <t>Evolución de la escolaridad y el salario promedio en El Salvador</t>
  </si>
  <si>
    <t>Comparación entre variables y coeficientes relevantes de la producción en El Salvador</t>
  </si>
  <si>
    <t>Escolaridad y salario promedio por área geográfica y sexo en El Salvador</t>
  </si>
  <si>
    <t>El Salvador: valor absoluto de la diferencia entre la suma del capital variable y plusvalia del sector I con el capital constante del sector II</t>
  </si>
  <si>
    <t>Resultados del modelo de Newman y Weiss para obtener tasas de retorno y depreciación de la educación y la experiencia en El Salvador entre 2011 y 2015</t>
  </si>
  <si>
    <t>El Salvador: transgresión de la condición paramétrica de partida del modelo bisectorial ideal 1+Z1&gt;vn2</t>
  </si>
  <si>
    <t>Efectos en la eficiencia del aumento en las inversiones de capital variable</t>
  </si>
  <si>
    <t>Programas sociales. Millones de dólares</t>
  </si>
  <si>
    <t>Desigualdad en El Salvador: medición y valoración</t>
  </si>
  <si>
    <t>Política fiscal y bienestar</t>
  </si>
  <si>
    <t>Inserción externa y relaciones económicas internacionales</t>
  </si>
  <si>
    <t>Comportamiento monetario y financiero</t>
  </si>
  <si>
    <t>Balanza comercial de El Salvador frente a la Unión Europea (incluyendo maquila)</t>
  </si>
  <si>
    <t>Tasa de acumulación media por el IPI en El Salvador</t>
  </si>
  <si>
    <t>Coeficiente de Gini en El Salvador</t>
  </si>
  <si>
    <t>Porcentajes de hogares en situación de pobreza incluyendo el ingreso de las remesas y aislando dicho efecto en El Salvador</t>
  </si>
  <si>
    <t>Cruce de hogares en situación de pobreza con y sin el efecto de remesas en El Salvador</t>
  </si>
  <si>
    <t>Cambio en el ingreso mensual promedio por persona al contemplar el ingreso por remesa y al excluirlo</t>
  </si>
  <si>
    <t>Cuadro 1.1. Deuda, gasto e ingresos públicos como porcentaje del PIB. Estados Unidos</t>
  </si>
  <si>
    <t>VOLVER AL ÍNDICE</t>
  </si>
  <si>
    <t>Datos desde 1995 hasta 2016</t>
  </si>
  <si>
    <t>Año</t>
  </si>
  <si>
    <t>Ingreso Público</t>
  </si>
  <si>
    <t>Gasto Público</t>
  </si>
  <si>
    <t>PIB</t>
  </si>
  <si>
    <t>Ingreso/PIB</t>
  </si>
  <si>
    <t>Gasto/PIB</t>
  </si>
  <si>
    <t>Deuda/PIB</t>
  </si>
  <si>
    <t>Nota: Datos de OECD para deuda pública/PIB varía en decimales</t>
  </si>
  <si>
    <t>Cuadro 1.2. Obligaciones pendientes de pago menos activos financieros del Gobierno General como porcentaje del PIB. Estados Unidos</t>
  </si>
  <si>
    <t>Riqueza del Gobierno Central (% del PIB)</t>
  </si>
  <si>
    <t>Riqueza del Gobierno Central (% del PIB) V.ABS</t>
  </si>
  <si>
    <t>Cuadro 2.1. Variación en número de cotizantes al ISSS en segundo semestre (junio-diciembre). Varios años</t>
  </si>
  <si>
    <t>Sector Privado</t>
  </si>
  <si>
    <t>Sector público</t>
  </si>
  <si>
    <t>Fuente: elaboracion propia con datos de ISSS.</t>
  </si>
  <si>
    <t>Gráfico 2.1. Variación en número de cotizantes al ISSS en segundo semestre (junio-diciembre). Varios años</t>
  </si>
  <si>
    <t>Cuadro 2.2. Densidad de empleo en el ISSS por tramos de remuneraciona. Promedio junio-diciembre 2016</t>
  </si>
  <si>
    <t>Clases</t>
  </si>
  <si>
    <t>Límite inferior</t>
  </si>
  <si>
    <t>Límite superior</t>
  </si>
  <si>
    <t>Marca de clase</t>
  </si>
  <si>
    <t>Frecuencia de trabajadores por clase</t>
  </si>
  <si>
    <t>Frecuencia acumulada</t>
  </si>
  <si>
    <t>Porcentaje de frecuencia de clase</t>
  </si>
  <si>
    <t>% de frecuencia acumulada de clase</t>
  </si>
  <si>
    <t>Número de ramas</t>
  </si>
  <si>
    <t>Fuente: elaboracion propia con datos ISSS.</t>
  </si>
  <si>
    <r>
      <t xml:space="preserve">Nota: </t>
    </r>
    <r>
      <rPr>
        <vertAlign val="superscript"/>
        <sz val="11"/>
        <color theme="1"/>
        <rFont val="Calibri"/>
        <family val="2"/>
        <scheme val="minor"/>
      </rPr>
      <t>a/</t>
    </r>
    <r>
      <rPr>
        <sz val="11"/>
        <color theme="1"/>
        <rFont val="Calibri"/>
        <family val="2"/>
        <scheme val="minor"/>
      </rPr>
      <t>Este histograma corresponde con los datos de la tabla 2.3</t>
    </r>
  </si>
  <si>
    <t>Gráfico 2.2. Densidad de empleo en el ISSS por tramos de remuneraciona. Promedio junio-diciembre 2016</t>
  </si>
  <si>
    <t>Cuadro 2.3. El salvador: porcentaje de la PEA ocupada que se emplea en el sector agropecuario</t>
  </si>
  <si>
    <t>Datos desde 1995 hasta 2015</t>
  </si>
  <si>
    <t>PEAO</t>
  </si>
  <si>
    <t>PEAO agrícola</t>
  </si>
  <si>
    <t>%</t>
  </si>
  <si>
    <t>Fuente: elaboracion propia con base en datos de la Encuesta de Hogares de propositos Multiples, EHPM, (MINEC y DIGESTYC 1995-2015).</t>
  </si>
  <si>
    <t>Cuadro 2.5. El Salvador: porcentaje de personas ocupadas en el sector agropecuario por años de estudio aprobados. 1998 y 2015</t>
  </si>
  <si>
    <t>Datos desde 1998 hasta 2015</t>
  </si>
  <si>
    <t>Años de estudio</t>
  </si>
  <si>
    <t>Ninguno</t>
  </si>
  <si>
    <t>1 - 3</t>
  </si>
  <si>
    <t>4 - 6</t>
  </si>
  <si>
    <t>7 - 9</t>
  </si>
  <si>
    <t>10 - 12</t>
  </si>
  <si>
    <t>13 y más</t>
  </si>
  <si>
    <t xml:space="preserve">Total </t>
  </si>
  <si>
    <t>Fuente: elaboracion propia con base en datos de la EHPM (MINEC y DIGESTYC 1998 y 2016).</t>
  </si>
  <si>
    <t>Grafico 2.5. El Salvador: porcentaje de personas ocupadas en el sector agropecuario por años de estudio aprobados. 1998 y 2015</t>
  </si>
  <si>
    <t>Cuadro 2.6. El Salvador: porcentaje de la PEA rural ocupada que se emplea en el sector agropecuario, 1995-2015</t>
  </si>
  <si>
    <t>Ocup. Agr. Urb.</t>
  </si>
  <si>
    <t>Ocup. Agr. Rur.</t>
  </si>
  <si>
    <t>Fuente: Elaboracion propia con base en datos de la EHPM (MINEC y DIGESTYC, 1995-2016).</t>
  </si>
  <si>
    <t>Gráfica 2.6. El Salvador: porcentaje de la PEA rural ocupada que se emplea en el sector agropecuario, 1995-2015</t>
  </si>
  <si>
    <t>Cuadro 2.7. El Salvador: trabajadores del sector privado agropecuarios y no agropecuarios cotizantes al regimen de salud</t>
  </si>
  <si>
    <t>Datos desde junio a diciembre de 2016</t>
  </si>
  <si>
    <t>Mes</t>
  </si>
  <si>
    <t>Asegurados tot</t>
  </si>
  <si>
    <t>Cotizantes no agrop.</t>
  </si>
  <si>
    <t>Cotizantes agropec.</t>
  </si>
  <si>
    <t>jun</t>
  </si>
  <si>
    <t>jul</t>
  </si>
  <si>
    <t>ago</t>
  </si>
  <si>
    <t>sep</t>
  </si>
  <si>
    <t>oct</t>
  </si>
  <si>
    <t>nov</t>
  </si>
  <si>
    <t>dic</t>
  </si>
  <si>
    <t>Fuente: elaboracion propia con base en Delgado et al. (2016). Base de datos otizantes del ISSS [recopilacion de informacion varios años]. Inedita.</t>
  </si>
  <si>
    <t>Gráfica 2.7. El Salvador: trabajadores del sector privado agropecuarios y no agropecuarios cotizantes al regimen de salud</t>
  </si>
  <si>
    <t>Tabla 2.1. Resumen de cotizantes al ISSS. Promedio mensual junio-diciembre 2016</t>
  </si>
  <si>
    <t>Sector</t>
  </si>
  <si>
    <t>Numero de cotizantes promedio mensual</t>
  </si>
  <si>
    <t>Masa salarial promedio mensual (En dólares)</t>
  </si>
  <si>
    <t>Salario promedio mensual (Dolres por persona)</t>
  </si>
  <si>
    <t>Privado</t>
  </si>
  <si>
    <t>Publico</t>
  </si>
  <si>
    <t>TOTAL</t>
  </si>
  <si>
    <t>Fuente: Elaboracion propia con datos de ISSS</t>
  </si>
  <si>
    <t>Tabla 2.2. Ramas económicas que mas cotizantes reportan en el periodo junio-diciembre 2016. Promedio mensual</t>
  </si>
  <si>
    <t>Cód. CIIU rev.3.1</t>
  </si>
  <si>
    <t>Rama económica</t>
  </si>
  <si>
    <t>Número de cotizantes</t>
  </si>
  <si>
    <t>Masa Salarial reportada (en dólares)</t>
  </si>
  <si>
    <t>Salario nominal promedio (dólares por cotizantes al mes)</t>
  </si>
  <si>
    <t>MAQUILA TEXTIL Y CONFECCION</t>
  </si>
  <si>
    <t>7492</t>
  </si>
  <si>
    <t>ACTIVIDADES DE INVESTIGACION Y SEGURIDAD</t>
  </si>
  <si>
    <t>7491</t>
  </si>
  <si>
    <t>OBTENCION Y DOTACION DE PERSONAL</t>
  </si>
  <si>
    <t>5520</t>
  </si>
  <si>
    <t>RESTAURANTES, CAFES Y OTROS ESTABLECIMIENTOS QUE EXPENDEN COMIDAS Y BEBIDAS</t>
  </si>
  <si>
    <t>5239</t>
  </si>
  <si>
    <t>VENTA AL POR MENOR DE OTROS PRODUCTOS EN ALMACENES ESPECIALIZADOS</t>
  </si>
  <si>
    <t>7499</t>
  </si>
  <si>
    <t>ACTIVIDADES DE AGENCIAS DE CONTRATACION DE ARTISTAS PARA ESPECTACULOS DEPORTIVOS Y DE ENTRETEMIENTO</t>
  </si>
  <si>
    <t>7414</t>
  </si>
  <si>
    <t>ACTIVIDADES DE ASESORAMIENTO EMPRESARIAL Y EN MATERIA DE GESTION</t>
  </si>
  <si>
    <t>4520</t>
  </si>
  <si>
    <t>CONSTRUCCION DE EDIFICIOS COMPLETOS Y DE PARTE DE EDIFICIOS; OBRAS DE INGENIERIA CIVIL</t>
  </si>
  <si>
    <t>6420</t>
  </si>
  <si>
    <t>TRANSMISION DE PROGRAMAS DE RADIO Y TELEVISION A CAMBIO DE UNA RETRIBUCION O POR CONTRATA</t>
  </si>
  <si>
    <t>1810</t>
  </si>
  <si>
    <t>FABRICACION DE PRENDAS DE VESTIR, EXCEPTO PRENDAS DE PIEL</t>
  </si>
  <si>
    <t>6519</t>
  </si>
  <si>
    <t>OTROS TIPOS DE INTERMEDIACION MONETARIA</t>
  </si>
  <si>
    <t>8021</t>
  </si>
  <si>
    <t>ENSENANZA SECUNDARIA DE FORMACION GENERAL</t>
  </si>
  <si>
    <t>5231</t>
  </si>
  <si>
    <t>VENTA AL POR MENOR DE PRODUCTOS FARMACEUTICOS Y MEDICINALES, COSMETICOS Y ARTICULOS DE TOCADOR</t>
  </si>
  <si>
    <t xml:space="preserve">               TOTAL </t>
  </si>
  <si>
    <t xml:space="preserve"> % Respecto al total de cotizantes y de salarios  nominales pagados</t>
  </si>
  <si>
    <t>Tabla 2.3. Distribucion de frecuencia de salarios promedo entre cotizantes del sector privado</t>
  </si>
  <si>
    <t>Datos promedio desde junio hasta diciembre de 2016</t>
  </si>
  <si>
    <t>Tramos*</t>
  </si>
  <si>
    <t>Límite inferior (USD)</t>
  </si>
  <si>
    <t>Límite superior (USD)</t>
  </si>
  <si>
    <t>Marca de Tramo  (USD)</t>
  </si>
  <si>
    <t>Frecuencia de cotizantes por tramo</t>
  </si>
  <si>
    <t>Porcentaje de frecuencia de tramo</t>
  </si>
  <si>
    <t>% de frecuencia acumulada de tramo</t>
  </si>
  <si>
    <t>Número de ramas econ.</t>
  </si>
  <si>
    <t>Nota: *Para dtereminar el nuero de clases se utilizo la Regla de Sturges según la cual el numero de clases de una distribucion de fecuencias puede estimarse atendiendo al siguiente criterio: num.clases=1+3.332log(n). Donde n representa el numero de datos, en este caso, las ramas eonomicas.</t>
  </si>
  <si>
    <t>Tabla 2.4. Salarios reales en el periodo junio-diciembre 2016. Dólares constantes de 2009</t>
  </si>
  <si>
    <t>Fecha</t>
  </si>
  <si>
    <t>Smín Comercio</t>
  </si>
  <si>
    <t>Smín Industria</t>
  </si>
  <si>
    <t>Smín Maquila</t>
  </si>
  <si>
    <t>Smín agropec.</t>
  </si>
  <si>
    <t>Salario promedio privado (ISSS)</t>
  </si>
  <si>
    <t>Salario promedio público (ISSS)</t>
  </si>
  <si>
    <t>Fuente: elaboracion propia con datos de DIGESTYC, ISSS y Diario Oficial</t>
  </si>
  <si>
    <t>Tabla 2.5. Resumen de contribucion tributaria de personas cotizantes al ISSS</t>
  </si>
  <si>
    <r>
      <t>Tramo Salarial</t>
    </r>
    <r>
      <rPr>
        <b/>
        <vertAlign val="super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en USD</t>
    </r>
  </si>
  <si>
    <r>
      <t>Carga tributaria</t>
    </r>
    <r>
      <rPr>
        <b/>
        <vertAlign val="super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en porcentaje</t>
    </r>
  </si>
  <si>
    <r>
      <t>Monto de ISR total</t>
    </r>
    <r>
      <rPr>
        <b/>
        <vertAlign val="super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en USD</t>
    </r>
  </si>
  <si>
    <r>
      <t>Monto de IVA total</t>
    </r>
    <r>
      <rPr>
        <b/>
        <vertAlign val="super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en USD</t>
    </r>
  </si>
  <si>
    <r>
      <t>Monto total de impuestos</t>
    </r>
    <r>
      <rPr>
        <b/>
        <vertAlign val="super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en USD</t>
    </r>
  </si>
  <si>
    <t>1,033.15-1,731.24</t>
  </si>
  <si>
    <t>16 % - 20.6 %</t>
  </si>
  <si>
    <t>520.47-941.8</t>
  </si>
  <si>
    <t>12.6 % - 15.1 %</t>
  </si>
  <si>
    <t>Menos de 520.47</t>
  </si>
  <si>
    <t>Aprox. 9 %</t>
  </si>
  <si>
    <t>n/a</t>
  </si>
  <si>
    <t>Total de Impuestos</t>
  </si>
  <si>
    <t>-</t>
  </si>
  <si>
    <t>Fuente: elaboracion propia con datos de ISSS e informacion de Ministerio de hacienda.</t>
  </si>
  <si>
    <t>Notas: a/ Rango de salario nominal promedio mensual de la persona cotizante. b/Carga tributaria individual incluyendo ISR e IVA (respecto a ingreso anual sujeto a retencion). c/Agregacion del aporte individual anual promedio por el numero de cotizantes en cada tramo. d/Agregacion del aporte total de ISR e IVA del total de cotizaciones.</t>
  </si>
  <si>
    <t>Tabla 2.6. Masa Salarial como proporcion de las ventas totales por tamaño de empresa 1992, 2004 y 2010</t>
  </si>
  <si>
    <t>Tamaño de Empresa</t>
  </si>
  <si>
    <t>Microempresa</t>
  </si>
  <si>
    <t>Pequeña empresa</t>
  </si>
  <si>
    <t>Mediana Empresa</t>
  </si>
  <si>
    <t>Gran empresa</t>
  </si>
  <si>
    <t>Total</t>
  </si>
  <si>
    <t>Fuente: elaboracion propia con datos de DIGESTYC.</t>
  </si>
  <si>
    <t>Tabla 2.7. El Salvador: PEA ocupada rural agropecuaria por categoría ocupacional, años seleccionados</t>
  </si>
  <si>
    <t>Categoría Ocupacional</t>
  </si>
  <si>
    <t>Personas</t>
  </si>
  <si>
    <r>
      <rPr>
        <sz val="8"/>
        <rFont val="Arial"/>
        <family val="2"/>
      </rPr>
      <t>PATRONO</t>
    </r>
  </si>
  <si>
    <r>
      <rPr>
        <sz val="8"/>
        <rFont val="Arial"/>
        <family val="2"/>
      </rPr>
      <t>CUENTA PROPIA</t>
    </r>
  </si>
  <si>
    <r>
      <rPr>
        <sz val="8"/>
        <rFont val="Arial"/>
        <family val="2"/>
      </rPr>
      <t>COOPERATIVISTA</t>
    </r>
  </si>
  <si>
    <r>
      <rPr>
        <sz val="8"/>
        <rFont val="Arial"/>
        <family val="2"/>
      </rPr>
      <t>FAMILIAR NO REMUNERADO</t>
    </r>
  </si>
  <si>
    <r>
      <rPr>
        <sz val="8"/>
        <rFont val="Arial"/>
        <family val="2"/>
      </rPr>
      <t>ASALARIADO PERMANENTE</t>
    </r>
  </si>
  <si>
    <r>
      <rPr>
        <sz val="8"/>
        <rFont val="Arial"/>
        <family val="2"/>
      </rPr>
      <t>ASALARIADO TEMPORAL</t>
    </r>
  </si>
  <si>
    <t>Fuente: elaboracion propia con base en datos de la EHPM (MINEC y DIGESTYC 1995, 2002, 2008 y 2016).</t>
  </si>
  <si>
    <t>Cuadro 3.1. Contraste entre capital variable y masa de plusvalia (en miles de dolares constantes de 1990)</t>
  </si>
  <si>
    <t>Datos desde 1990 hasta 2010</t>
  </si>
  <si>
    <t>Capital Variable</t>
  </si>
  <si>
    <t>Masa de Plusvalia</t>
  </si>
  <si>
    <t>Fuente: Elaboración propia con base en COU del BCR. Hay un salto cronológico entre 2006 y 2010 por falta de información.</t>
  </si>
  <si>
    <t>Cuadro 3.1. Contraste entre capital variable y masa de plusvalia (en miles de dolares constantes de 1990).</t>
  </si>
  <si>
    <r>
      <t>Cuadro 3.2. El Salvador: valor absoluto de la diferencia (V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+PV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)-C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. En miles de dólares de 1990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</si>
  <si>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+Pv</t>
    </r>
    <r>
      <rPr>
        <b/>
        <vertAlign val="subscript"/>
        <sz val="11"/>
        <color theme="1"/>
        <rFont val="Calibri"/>
        <family val="2"/>
        <scheme val="minor"/>
      </rPr>
      <t>1</t>
    </r>
  </si>
  <si>
    <t>C2</t>
  </si>
  <si>
    <r>
      <t>(V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+PV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)-C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</si>
  <si>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Valor absoluto</t>
  </si>
  <si>
    <r>
      <t>Gráfica 3.2. El Salvador: valor absoluto de la diferencia (V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+PV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)-C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. En miles de dolares de 1990</t>
    </r>
  </si>
  <si>
    <r>
      <t>Cuadro 3.3. El Salvador: transgresión paramétrica de la condición de partida. Condición ideal 1+Z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&gt;vn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</si>
  <si>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</si>
  <si>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</si>
  <si>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v=(V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</si>
  <si>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</si>
  <si>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v*n</t>
    </r>
    <r>
      <rPr>
        <b/>
        <vertAlign val="subscript"/>
        <sz val="11"/>
        <color theme="1"/>
        <rFont val="Calibri"/>
        <family val="2"/>
      </rPr>
      <t>2</t>
    </r>
  </si>
  <si>
    <r>
      <t>1+Z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</si>
  <si>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Gráfica 3.3 El Salvador: transgresion parametrica de la condicion de partida. Condicion ideal 1+Z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&gt;vn</t>
    </r>
    <r>
      <rPr>
        <b/>
        <vertAlign val="subscript"/>
        <sz val="16"/>
        <color theme="1"/>
        <rFont val="Calibri"/>
        <family val="2"/>
        <scheme val="minor"/>
      </rPr>
      <t>2</t>
    </r>
  </si>
  <si>
    <t>Cuadro 3.4. PIB real, remesas, migración y capital variable. Índices 1991=1</t>
  </si>
  <si>
    <t>Datos desde 1991 hasta 2010</t>
  </si>
  <si>
    <t xml:space="preserve">Migración </t>
  </si>
  <si>
    <t>Remesas real</t>
  </si>
  <si>
    <t>Capital Variable V</t>
  </si>
  <si>
    <t>V+remesas</t>
  </si>
  <si>
    <t>PIB real</t>
  </si>
  <si>
    <t>Fuente: elaboracion con base en COU del BCR y datos de CEPALSTAT. El capital variable desde 2007 a 2009 es una proyeccion con base en la informacion de 2006 y 2010</t>
  </si>
  <si>
    <t>Tabla 3.1. Comparación entre variables y coeficientes relevantes de la producción en El Salvador</t>
  </si>
  <si>
    <t>Composición Orgánica del Capital (coeficiente)(a)</t>
  </si>
  <si>
    <t>Capital Variable (miles de dolares)(b)</t>
  </si>
  <si>
    <t xml:space="preserve">Masa de Plusvalía (miles de dolares)(c) </t>
  </si>
  <si>
    <t>Tasa de Explotación en porcentaje (c/b)</t>
  </si>
  <si>
    <t>Fuente: elaboración propia con base en Cuadros de Oferta y Utilizacion (COU) del BCR. Hay un salto cronológico entre 2006 y 2010 por falta de información.</t>
  </si>
  <si>
    <r>
      <t>Tabla 3.2. El Salvador: valor absoluto de la diferencia entre la suma del capital variable y plusvalia del sector I con el capital constante del sector II: indicador de la transgresion de las condiciones de partida ideal, o sea: (V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+PV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&gt;C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). En miles de dolares de 1990</t>
    </r>
  </si>
  <si>
    <t>V1+Pv1</t>
  </si>
  <si>
    <r>
      <t>Valor absoluto (V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+Pv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)-C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</si>
  <si>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Fuente: elaboración propia con base en COU del BCR. Hay un salto entre 2006 y 2010 por falta de información.</t>
  </si>
  <si>
    <r>
      <t>Tabla 3.3. El Salvador: transgresión de la condición paramétrica de partida del modelo bisectorial ideal 1+Z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&gt;vn</t>
    </r>
    <r>
      <rPr>
        <b/>
        <vertAlign val="subscript"/>
        <sz val="16"/>
        <color theme="1"/>
        <rFont val="Calibri"/>
        <family val="2"/>
        <scheme val="minor"/>
      </rPr>
      <t>2</t>
    </r>
  </si>
  <si>
    <t>Tabla 3.4. Efectos en la eficiencia del aumento en las inversiones de capital variable, manteniendo constante la dinámica del crecimiento económico según el observado</t>
  </si>
  <si>
    <r>
      <t>Coeficiente Capital Variable V</t>
    </r>
    <r>
      <rPr>
        <b/>
        <vertAlign val="subscript"/>
        <sz val="11"/>
        <color theme="1"/>
        <rFont val="Calibri"/>
        <family val="2"/>
        <scheme val="minor"/>
      </rPr>
      <t>1R</t>
    </r>
    <r>
      <rPr>
        <b/>
        <sz val="11"/>
        <color theme="1"/>
        <rFont val="Calibri"/>
        <family val="2"/>
        <scheme val="minor"/>
      </rPr>
      <t>/V</t>
    </r>
    <r>
      <rPr>
        <b/>
        <vertAlign val="subscript"/>
        <sz val="11"/>
        <color theme="1"/>
        <rFont val="Calibri"/>
        <family val="2"/>
        <scheme val="minor"/>
      </rPr>
      <t>1O</t>
    </r>
  </si>
  <si>
    <r>
      <t>Coeficiente Capital Variable V</t>
    </r>
    <r>
      <rPr>
        <b/>
        <vertAlign val="subscript"/>
        <sz val="11"/>
        <color theme="1"/>
        <rFont val="Calibri"/>
        <family val="2"/>
        <scheme val="minor"/>
      </rPr>
      <t>2R</t>
    </r>
    <r>
      <rPr>
        <b/>
        <sz val="11"/>
        <color theme="1"/>
        <rFont val="Calibri"/>
        <family val="2"/>
        <scheme val="minor"/>
      </rPr>
      <t>/V</t>
    </r>
    <r>
      <rPr>
        <b/>
        <vertAlign val="subscript"/>
        <sz val="11"/>
        <color theme="1"/>
        <rFont val="Calibri"/>
        <family val="2"/>
        <scheme val="minor"/>
      </rPr>
      <t>2O</t>
    </r>
  </si>
  <si>
    <r>
      <t>Tasa de Plusvalia %Z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</si>
  <si>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Tasa de Plusvalia %Z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</si>
  <si>
    <t>Tasa de crecimiento reestructurada: %</t>
  </si>
  <si>
    <t>Tasa de crecimiento observada:%</t>
  </si>
  <si>
    <r>
      <t>Notas: V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>: Capital Variable del sector i reestructurado. V</t>
    </r>
    <r>
      <rPr>
        <vertAlign val="subscript"/>
        <sz val="11"/>
        <color theme="1"/>
        <rFont val="Calibri"/>
        <family val="2"/>
        <scheme val="minor"/>
      </rPr>
      <t>iO</t>
    </r>
    <r>
      <rPr>
        <sz val="11"/>
        <color theme="1"/>
        <rFont val="Calibri"/>
        <family val="2"/>
        <scheme val="minor"/>
      </rPr>
      <t>: capital variable del sector i observado (desproporcional).</t>
    </r>
  </si>
  <si>
    <t>Fuente: elaboración propia con base en COU del BCR. Hay un salto cronológico entre 2006 y 2010 por falta de información.</t>
  </si>
  <si>
    <t>Tabla 3.5. Programas sociales. Millones de dólares</t>
  </si>
  <si>
    <t>Datos desde 2009 hasta 2015</t>
  </si>
  <si>
    <t>Programa</t>
  </si>
  <si>
    <t>Comunidades Solidarias</t>
  </si>
  <si>
    <t>Programas area de Educacion</t>
  </si>
  <si>
    <t>Agricultura familiar</t>
  </si>
  <si>
    <t>Ciudad Mujer</t>
  </si>
  <si>
    <t>Fuente: Departamento de Economía UCA, 2017.</t>
  </si>
  <si>
    <t>Cuadro 4.1. Evolución de la escolaridad promedio en El Salvador</t>
  </si>
  <si>
    <t>Datos desde 2006 hasta 2015</t>
  </si>
  <si>
    <t>País</t>
  </si>
  <si>
    <t>Urbana</t>
  </si>
  <si>
    <t>Rural</t>
  </si>
  <si>
    <t>Fuente: elaboración propia con base en datos de las EHPM (MINEC y DIGESTYC 2006 – 2016)</t>
  </si>
  <si>
    <t>Cuadro 4.2. Escolaridad promedio, por sexo y área geográfica El Salvador</t>
  </si>
  <si>
    <t>Datos para 2014. Comparación con países de la región</t>
  </si>
  <si>
    <t>Categoría</t>
  </si>
  <si>
    <t>Panamá</t>
  </si>
  <si>
    <t>Costa Rica</t>
  </si>
  <si>
    <t>El Salvador</t>
  </si>
  <si>
    <t>Guatemala</t>
  </si>
  <si>
    <t>Escolaridad promedio</t>
  </si>
  <si>
    <t>Hombre</t>
  </si>
  <si>
    <t>Mujer</t>
  </si>
  <si>
    <t xml:space="preserve">Urbana </t>
  </si>
  <si>
    <t>Fuente: DIGESTYC</t>
  </si>
  <si>
    <t>Cuadro 4.3. Escolaridad promedio por sexo y grupo etario en El Salvador</t>
  </si>
  <si>
    <t>Datos para 2014 y 2015</t>
  </si>
  <si>
    <t>6 a 17</t>
  </si>
  <si>
    <t>18 a 29</t>
  </si>
  <si>
    <t>30 a 59</t>
  </si>
  <si>
    <t>60 y más</t>
  </si>
  <si>
    <t>Cuadro 4.4. Evolución de la escolaridad y el salario promedio en El Salvador</t>
  </si>
  <si>
    <t>Escolaridad</t>
  </si>
  <si>
    <t>Ingreso</t>
  </si>
  <si>
    <t>Escolaridad urbana</t>
  </si>
  <si>
    <t>Ingreso urbano</t>
  </si>
  <si>
    <t xml:space="preserve">Escolaridad rural </t>
  </si>
  <si>
    <t>Rural Ingreso</t>
  </si>
  <si>
    <t>Cuadro 4.6. Evolución de la escolaridad y el salario promedio por sexo en El Salvador</t>
  </si>
  <si>
    <t>Nota: En la sección 4 de la segunda edición del ASES, el gráfico 4.5 se encuentra duplicado y el la información del gráfico 4.6 no corresponde con el encabezado. La información considerada en esta base de datos hace referencia a los datos correctos de LA EVOLUCIÓN DE LA ESCOLARIDAD Y EL SALARIO PROMEDIO POR SEXO 2006 - 2015.</t>
  </si>
  <si>
    <t>Tabla 4.1. Escolaridad y salario promedio por área geográfica y sexo en El Salvador</t>
  </si>
  <si>
    <t xml:space="preserve">Tabla 4.2. Resultados del modelo de Newman y Weiss para obtener tasas de retorno y depreciación de la educación y la experiencia en El Salvador entre 2011 y 201525 </t>
  </si>
  <si>
    <t>Variable dependiente: Ingreso laboral (LnW). Para el período de 2011 a 2015</t>
  </si>
  <si>
    <t>Variables explicativas</t>
  </si>
  <si>
    <t>Variación Porcentual (coeficiente)</t>
  </si>
  <si>
    <r>
      <t>Educacion (</t>
    </r>
    <r>
      <rPr>
        <sz val="11"/>
        <rFont val="Calibri"/>
        <family val="2"/>
      </rPr>
      <t>α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)</t>
    </r>
  </si>
  <si>
    <r>
      <t>Tasa de depreciacion del capital humano adquirido por educacion (</t>
    </r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</t>
    </r>
  </si>
  <si>
    <r>
      <t>Experiencia Laboral (α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</si>
  <si>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>Tasa de depreciacion del capital humano adquirido por experiencia (</t>
    </r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</si>
  <si>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Diferencia de ingreso laboral entre hombres y mujeres</t>
  </si>
  <si>
    <t>Diferencia de ingreso laboral entre area urbana y area rural</t>
  </si>
  <si>
    <r>
      <t>Variacion de la tasa de retorno de la educacion (α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</t>
    </r>
  </si>
  <si>
    <t>Fuente: elaboración propia.</t>
  </si>
  <si>
    <t>Cuadro 7.1. Balanza comercial de El Salvador frente a la Unión Europea (incluyendo maquila)</t>
  </si>
  <si>
    <t>Datos desde 1994 hasta 2016</t>
  </si>
  <si>
    <t>Exportaciones</t>
  </si>
  <si>
    <t>Importaciones</t>
  </si>
  <si>
    <t>Déficit Comercial</t>
  </si>
  <si>
    <t>Fuente: elaboración propia con base en datos del BCR.</t>
  </si>
  <si>
    <t>Nota: El comercio sin maquila tiene un comportamiento muy similar. El déficit comercial se encontraba en 1.8 % del PIB para el 
año 2015</t>
  </si>
  <si>
    <t>Cuadro 7.2. Coeficiente de Gini en El Salvador</t>
  </si>
  <si>
    <t>Datos desde 2010 hasta 2015</t>
  </si>
  <si>
    <t>Con remesa</t>
  </si>
  <si>
    <t>Sin remesa</t>
  </si>
  <si>
    <t>Digestyc</t>
  </si>
  <si>
    <t>Fuente: elaboración propia con base en MINEC y DIGESTYC (varios años).</t>
  </si>
  <si>
    <t>Tabla 7.1. Porcentajes de hogares en situación de pobreza incluyendo el ingreso de las remesas y aislando dicho efecto en El Salvador</t>
  </si>
  <si>
    <t>POBREZA CON REMESA</t>
  </si>
  <si>
    <t>POBREZA SIN REMESA</t>
  </si>
  <si>
    <t>No pobre</t>
  </si>
  <si>
    <t>Pobreza extrema</t>
  </si>
  <si>
    <t>Pobreza relativa</t>
  </si>
  <si>
    <t>Pobreza total</t>
  </si>
  <si>
    <t>Tabla 7.2. Cruce de hogares en situación de pobreza con y sin el efecto de remesas en El Salvador</t>
  </si>
  <si>
    <t>Datos para 2015</t>
  </si>
  <si>
    <t>Pobreza con remesa/ Pobreza sin remesa</t>
  </si>
  <si>
    <t>Pobreza extrema sin remesa</t>
  </si>
  <si>
    <t>Pobreza relativa sin remesa</t>
  </si>
  <si>
    <t>No pobre sin remesa</t>
  </si>
  <si>
    <t>Pobreza extrema con remesa</t>
  </si>
  <si>
    <t>Pobreza relativa con remesa</t>
  </si>
  <si>
    <t>No pobre con remesa</t>
  </si>
  <si>
    <t>Fuente: elaboración propia con base en MINEC y DIGESTYC (2015).</t>
  </si>
  <si>
    <t>Tabla 7.3. Cambio en el ingreso mensual promedio por persona al contemplar el ingreso por remesa y al excluirlo</t>
  </si>
  <si>
    <t>Decil</t>
  </si>
  <si>
    <t>Ingreso mensual promedio por persona en USD</t>
  </si>
  <si>
    <t>Reducción del ingreso como porcentaje del ingreso inicial</t>
  </si>
  <si>
    <t>Con remesas</t>
  </si>
  <si>
    <t>Sin remesas</t>
  </si>
  <si>
    <t>Fuente: elaboración propia con base en MINEC y DIGESTYC (2016).</t>
  </si>
  <si>
    <t>Grafico 8.1. Tasa de acumulación media por el IPI en El Salvador</t>
  </si>
  <si>
    <t>Datos desde 1991 hasta 2006</t>
  </si>
  <si>
    <t>Tasa de acumulación</t>
  </si>
  <si>
    <t>Inflación de El Salvador</t>
  </si>
  <si>
    <t>Inflación Estados Unidos</t>
  </si>
  <si>
    <t>Fuente: elaboracion propia con base en datos del Banco Mundial y Cuadros de Oferta y Utilizacion de El Salvador.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</si>
</sst>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7.5"/>
      <color theme="8" tint="-0.249977111117893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89">
    <xf numFmtId="0" fontId="0" fillId="0" borderId="0" xfId="0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wrapText="1" indent="3"/>
    </xf>
    <xf numFmtId="0" fontId="8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9" fontId="0" fillId="0" borderId="0" xfId="2" applyFont="1" applyBorder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" xfId="0" applyBorder="1"/>
    <xf numFmtId="1" fontId="0" fillId="0" borderId="2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14" fillId="0" borderId="0" xfId="0" applyFont="1"/>
    <xf numFmtId="0" fontId="18" fillId="0" borderId="0" xfId="0" applyFont="1"/>
    <xf numFmtId="0" fontId="16" fillId="0" borderId="0" xfId="0" applyFont="1"/>
    <xf numFmtId="165" fontId="0" fillId="0" borderId="0" xfId="2" applyNumberFormat="1" applyFont="1" applyBorder="1"/>
    <xf numFmtId="165" fontId="11" fillId="0" borderId="0" xfId="2" applyNumberFormat="1" applyFont="1" applyFill="1" applyBorder="1" applyAlignment="1">
      <alignment horizontal="center"/>
    </xf>
    <xf numFmtId="165" fontId="11" fillId="0" borderId="2" xfId="2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12" fillId="0" borderId="2" xfId="0" applyFont="1" applyBorder="1"/>
    <xf numFmtId="165" fontId="0" fillId="0" borderId="2" xfId="2" applyNumberFormat="1" applyFont="1" applyFill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9" fontId="12" fillId="0" borderId="2" xfId="2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165" fontId="0" fillId="0" borderId="0" xfId="0" applyNumberFormat="1"/>
    <xf numFmtId="0" fontId="12" fillId="8" borderId="3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9" fontId="11" fillId="0" borderId="0" xfId="2" applyFont="1" applyFill="1" applyBorder="1" applyAlignment="1">
      <alignment horizontal="center" vertical="center"/>
    </xf>
    <xf numFmtId="9" fontId="11" fillId="0" borderId="2" xfId="2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5" xfId="0" applyFont="1" applyBorder="1"/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/>
    <xf numFmtId="0" fontId="0" fillId="0" borderId="0" xfId="0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165" fontId="0" fillId="0" borderId="2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21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10" fontId="0" fillId="0" borderId="0" xfId="2" applyNumberFormat="1" applyFon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2" fontId="16" fillId="0" borderId="0" xfId="0" applyNumberFormat="1" applyFont="1" applyAlignment="1">
      <alignment horizontal="center"/>
    </xf>
    <xf numFmtId="17" fontId="0" fillId="0" borderId="2" xfId="0" applyNumberForma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8" fillId="0" borderId="6" xfId="0" applyFont="1" applyBorder="1"/>
    <xf numFmtId="0" fontId="21" fillId="0" borderId="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10" fontId="0" fillId="0" borderId="0" xfId="2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0" fontId="12" fillId="0" borderId="2" xfId="2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165" fontId="0" fillId="0" borderId="0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wrapText="1"/>
    </xf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0" fillId="0" borderId="0" xfId="0" quotePrefix="1" applyNumberFormat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2" fontId="12" fillId="8" borderId="3" xfId="0" applyNumberFormat="1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166" fontId="0" fillId="0" borderId="0" xfId="0" applyNumberFormat="1" applyAlignment="1">
      <alignment horizontal="center"/>
    </xf>
    <xf numFmtId="166" fontId="1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2" xfId="0" applyFont="1" applyBorder="1" applyAlignment="1">
      <alignment vertical="center"/>
    </xf>
    <xf numFmtId="164" fontId="0" fillId="0" borderId="0" xfId="3" applyFont="1" applyAlignment="1">
      <alignment horizontal="center"/>
    </xf>
    <xf numFmtId="164" fontId="16" fillId="0" borderId="2" xfId="3" applyFont="1" applyBorder="1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0" fillId="0" borderId="0" xfId="3" applyFont="1" applyAlignment="1">
      <alignment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164" fontId="0" fillId="0" borderId="2" xfId="3" applyFont="1" applyBorder="1" applyAlignment="1">
      <alignment horizontal="center" vertical="center"/>
    </xf>
    <xf numFmtId="164" fontId="0" fillId="0" borderId="2" xfId="3" applyFont="1" applyBorder="1" applyAlignment="1">
      <alignment vertical="center"/>
    </xf>
    <xf numFmtId="0" fontId="29" fillId="0" borderId="0" xfId="0" applyFont="1" applyAlignment="1">
      <alignment vertical="top" wrapText="1"/>
    </xf>
    <xf numFmtId="10" fontId="16" fillId="0" borderId="0" xfId="2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9" fontId="16" fillId="0" borderId="2" xfId="2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10" fontId="0" fillId="0" borderId="2" xfId="2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9" fontId="0" fillId="0" borderId="0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2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165" fontId="16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5" fontId="16" fillId="0" borderId="0" xfId="0" applyNumberFormat="1" applyFont="1" applyAlignment="1">
      <alignment horizontal="center"/>
    </xf>
    <xf numFmtId="165" fontId="16" fillId="0" borderId="2" xfId="2" applyNumberFormat="1" applyFont="1" applyFill="1" applyBorder="1" applyAlignment="1">
      <alignment horizontal="center"/>
    </xf>
    <xf numFmtId="0" fontId="9" fillId="7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 indent="1"/>
    </xf>
    <xf numFmtId="0" fontId="12" fillId="8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8" borderId="3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2" fillId="8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0" fillId="8" borderId="3" xfId="0" applyFill="1" applyBorder="1" applyAlignment="1"/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0A682"/>
      <color rgb="FF29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Deuda, gasto e ingresos públicos</a:t>
            </a:r>
            <a:r>
              <a:rPr lang="en-US" sz="1200" baseline="0"/>
              <a:t> como porcentaje del PIB. Estados Unidos, 1955-2015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4432367149758452"/>
          <c:y val="2.461538461538461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Ingreso Público</c:v>
          </c:tx>
          <c:spPr>
            <a:ln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33.056774085797869</c:v>
              </c:pt>
              <c:pt idx="1">
                <c:v>33.507600613861314</c:v>
              </c:pt>
              <c:pt idx="2">
                <c:v>33.772096581117651</c:v>
              </c:pt>
              <c:pt idx="3">
                <c:v>34.10498078592012</c:v>
              </c:pt>
              <c:pt idx="4">
                <c:v>34.054684252280182</c:v>
              </c:pt>
              <c:pt idx="5">
                <c:v>34.522073833574836</c:v>
              </c:pt>
              <c:pt idx="6">
                <c:v>33.629346522781773</c:v>
              </c:pt>
              <c:pt idx="7">
                <c:v>31.331902651183135</c:v>
              </c:pt>
              <c:pt idx="8">
                <c:v>30.729123500195904</c:v>
              </c:pt>
              <c:pt idx="9">
                <c:v>30.913924708967745</c:v>
              </c:pt>
              <c:pt idx="10">
                <c:v>32.295200006476385</c:v>
              </c:pt>
              <c:pt idx="11">
                <c:v>33.217308049834124</c:v>
              </c:pt>
              <c:pt idx="12">
                <c:v>33.39896329752753</c:v>
              </c:pt>
              <c:pt idx="13">
                <c:v>32.446250596694711</c:v>
              </c:pt>
              <c:pt idx="14">
                <c:v>30.304820692017522</c:v>
              </c:pt>
              <c:pt idx="15">
                <c:v>30.923863694380227</c:v>
              </c:pt>
              <c:pt idx="16">
                <c:v>31.224836360219786</c:v>
              </c:pt>
              <c:pt idx="17">
                <c:v>31.168180260850107</c:v>
              </c:pt>
              <c:pt idx="18">
                <c:v>33.382022736459483</c:v>
              </c:pt>
              <c:pt idx="19">
                <c:v>33.284967547757127</c:v>
              </c:pt>
              <c:pt idx="20">
                <c:v>33.384550961954368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E8-4C12-AB33-013F28254ED6}"/>
            </c:ext>
          </c:extLst>
        </c:ser>
        <c:ser>
          <c:idx val="1"/>
          <c:order val="1"/>
          <c:tx>
            <c:v>Gasto Público</c:v>
          </c:tx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37.177409884578147</c:v>
              </c:pt>
              <c:pt idx="1">
                <c:v>36.486427929381009</c:v>
              </c:pt>
              <c:pt idx="2">
                <c:v>35.372024094748049</c:v>
              </c:pt>
              <c:pt idx="3">
                <c:v>34.49976939583469</c:v>
              </c:pt>
              <c:pt idx="4">
                <c:v>34.057448048904504</c:v>
              </c:pt>
              <c:pt idx="5">
                <c:v>33.720150914278271</c:v>
              </c:pt>
              <c:pt idx="6">
                <c:v>34.995072409409154</c:v>
              </c:pt>
              <c:pt idx="7">
                <c:v>36.062172182153446</c:v>
              </c:pt>
              <c:pt idx="8">
                <c:v>36.608103611692457</c:v>
              </c:pt>
              <c:pt idx="9">
                <c:v>36.351235624355596</c:v>
              </c:pt>
              <c:pt idx="10">
                <c:v>36.445638162888088</c:v>
              </c:pt>
              <c:pt idx="11">
                <c:v>36.188073979812771</c:v>
              </c:pt>
              <c:pt idx="12">
                <c:v>36.946469502788268</c:v>
              </c:pt>
              <c:pt idx="13">
                <c:v>39.466362996109275</c:v>
              </c:pt>
              <c:pt idx="14">
                <c:v>42.978668245537975</c:v>
              </c:pt>
              <c:pt idx="15">
                <c:v>42.936897051209364</c:v>
              </c:pt>
              <c:pt idx="16">
                <c:v>41.836054637713829</c:v>
              </c:pt>
              <c:pt idx="17">
                <c:v>40.024363589432667</c:v>
              </c:pt>
              <c:pt idx="18">
                <c:v>38.737845098201682</c:v>
              </c:pt>
              <c:pt idx="19">
                <c:v>38.061773132504868</c:v>
              </c:pt>
              <c:pt idx="20">
                <c:v>37.607337106032354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E8-4C12-AB33-013F28254ED6}"/>
            </c:ext>
          </c:extLst>
        </c:ser>
        <c:ser>
          <c:idx val="2"/>
          <c:order val="2"/>
          <c:tx>
            <c:v>Deuda Pública</c:v>
          </c:tx>
          <c:spPr>
            <a:ln cmpd="dbl"/>
          </c:spPr>
          <c:marker>
            <c:symbol val="x"/>
            <c:size val="7"/>
          </c:marker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83.22</c:v>
              </c:pt>
              <c:pt idx="1">
                <c:v>80.72</c:v>
              </c:pt>
              <c:pt idx="2">
                <c:v>75.69</c:v>
              </c:pt>
              <c:pt idx="3">
                <c:v>71.16</c:v>
              </c:pt>
              <c:pt idx="4">
                <c:v>65.739999999999995</c:v>
              </c:pt>
              <c:pt idx="5">
                <c:v>61.75</c:v>
              </c:pt>
              <c:pt idx="6">
                <c:v>64.14</c:v>
              </c:pt>
              <c:pt idx="7">
                <c:v>69.77</c:v>
              </c:pt>
              <c:pt idx="8">
                <c:v>71.52</c:v>
              </c:pt>
              <c:pt idx="9">
                <c:v>78.83</c:v>
              </c:pt>
              <c:pt idx="10">
                <c:v>78.959999999999994</c:v>
              </c:pt>
              <c:pt idx="11">
                <c:v>77.02</c:v>
              </c:pt>
              <c:pt idx="12">
                <c:v>77.27</c:v>
              </c:pt>
              <c:pt idx="13">
                <c:v>93.1</c:v>
              </c:pt>
              <c:pt idx="14">
                <c:v>106.43</c:v>
              </c:pt>
              <c:pt idx="15">
                <c:v>116.9</c:v>
              </c:pt>
              <c:pt idx="16">
                <c:v>122.38</c:v>
              </c:pt>
              <c:pt idx="17">
                <c:v>124.55</c:v>
              </c:pt>
              <c:pt idx="18">
                <c:v>124.51</c:v>
              </c:pt>
              <c:pt idx="19">
                <c:v>123.94</c:v>
              </c:pt>
              <c:pt idx="20">
                <c:v>125.18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E8-4C12-AB33-013F2825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63712"/>
        <c:axId val="116165248"/>
      </c:lineChart>
      <c:catAx>
        <c:axId val="11616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165248"/>
        <c:crosses val="autoZero"/>
        <c:auto val="1"/>
        <c:lblAlgn val="ctr"/>
        <c:lblOffset val="100"/>
        <c:noMultiLvlLbl val="0"/>
      </c:catAx>
      <c:valAx>
        <c:axId val="11616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163712"/>
        <c:crosses val="autoZero"/>
        <c:crossBetween val="between"/>
      </c:valAx>
    </c:plotArea>
    <c:legend>
      <c:legendPos val="b"/>
      <c:overlay val="0"/>
      <c:spPr>
        <a:ln cmpd="dbl"/>
      </c:spPr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Lit>
              <c:formatCode>General</c:formatCode>
              <c:ptCount val="1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2010</c:v>
              </c:pt>
            </c:numLit>
          </c:cat>
          <c:val>
            <c:numLit>
              <c:formatCode>General</c:formatCode>
              <c:ptCount val="18"/>
              <c:pt idx="0">
                <c:v>3920596.8478291775</c:v>
              </c:pt>
              <c:pt idx="1">
                <c:v>4272482.2551577641</c:v>
              </c:pt>
              <c:pt idx="2">
                <c:v>4404678.2627516864</c:v>
              </c:pt>
              <c:pt idx="3">
                <c:v>4714219.7465375764</c:v>
              </c:pt>
              <c:pt idx="4">
                <c:v>5243160.6083992571</c:v>
              </c:pt>
              <c:pt idx="5">
                <c:v>5330419.1857006634</c:v>
              </c:pt>
              <c:pt idx="6">
                <c:v>5945369.033746304</c:v>
              </c:pt>
              <c:pt idx="7">
                <c:v>6165431.1490081744</c:v>
              </c:pt>
              <c:pt idx="8">
                <c:v>6045667.3950841064</c:v>
              </c:pt>
              <c:pt idx="9">
                <c:v>5889442.7931917096</c:v>
              </c:pt>
              <c:pt idx="10">
                <c:v>6369952.6999016926</c:v>
              </c:pt>
              <c:pt idx="11">
                <c:v>6045330.2339497553</c:v>
              </c:pt>
              <c:pt idx="12">
                <c:v>6116858.4883528883</c:v>
              </c:pt>
              <c:pt idx="13">
                <c:v>6395525.360479245</c:v>
              </c:pt>
              <c:pt idx="14">
                <c:v>7117911.0514567029</c:v>
              </c:pt>
              <c:pt idx="15">
                <c:v>7352773.7086096825</c:v>
              </c:pt>
              <c:pt idx="16">
                <c:v>7144977.1429430451</c:v>
              </c:pt>
              <c:pt idx="17">
                <c:v>10676833.103828538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4B-4456-9A02-CBB718F21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80224"/>
        <c:axId val="135781760"/>
      </c:lineChart>
      <c:catAx>
        <c:axId val="1357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81760"/>
        <c:crosses val="autoZero"/>
        <c:auto val="1"/>
        <c:lblAlgn val="ctr"/>
        <c:lblOffset val="100"/>
        <c:noMultiLvlLbl val="0"/>
      </c:catAx>
      <c:valAx>
        <c:axId val="1357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8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v*n2</c:v>
          </c:tx>
          <c:marker>
            <c:symbol val="none"/>
          </c:marker>
          <c:cat>
            <c:numLit>
              <c:formatCode>General</c:formatCode>
              <c:ptCount val="1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2010</c:v>
              </c:pt>
            </c:numLit>
          </c:cat>
          <c:val>
            <c:numLit>
              <c:formatCode>General</c:formatCode>
              <c:ptCount val="18"/>
              <c:pt idx="0">
                <c:v>6.0743018188699702</c:v>
              </c:pt>
              <c:pt idx="1">
                <c:v>6.6183896707557448</c:v>
              </c:pt>
              <c:pt idx="2">
                <c:v>6.9031215339447121</c:v>
              </c:pt>
              <c:pt idx="3">
                <c:v>6.9508311945851435</c:v>
              </c:pt>
              <c:pt idx="4">
                <c:v>7.2348560131236539</c:v>
              </c:pt>
              <c:pt idx="5">
                <c:v>6.9761957162384691</c:v>
              </c:pt>
              <c:pt idx="6">
                <c:v>7.9685256037067962</c:v>
              </c:pt>
              <c:pt idx="7">
                <c:v>7.8531777034165584</c:v>
              </c:pt>
              <c:pt idx="8">
                <c:v>7.5722594799542149</c:v>
              </c:pt>
              <c:pt idx="9">
                <c:v>7.4308148822232116</c:v>
              </c:pt>
              <c:pt idx="10">
                <c:v>7.5601303490105014</c:v>
              </c:pt>
              <c:pt idx="11">
                <c:v>7.1476332729137688</c:v>
              </c:pt>
              <c:pt idx="12">
                <c:v>7.1109561696294223</c:v>
              </c:pt>
              <c:pt idx="13">
                <c:v>7.1667118744862375</c:v>
              </c:pt>
              <c:pt idx="14">
                <c:v>7.5922819187318087</c:v>
              </c:pt>
              <c:pt idx="15">
                <c:v>7.5858768396709513</c:v>
              </c:pt>
              <c:pt idx="16">
                <c:v>7.2816148497548223</c:v>
              </c:pt>
              <c:pt idx="17">
                <c:v>9.3213132873891382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FF-4053-AB45-687F28843582}"/>
            </c:ext>
          </c:extLst>
        </c:ser>
        <c:ser>
          <c:idx val="1"/>
          <c:order val="1"/>
          <c:tx>
            <c:v>1+Z1</c:v>
          </c:tx>
          <c:cat>
            <c:numLit>
              <c:formatCode>General</c:formatCode>
              <c:ptCount val="1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2010</c:v>
              </c:pt>
            </c:numLit>
          </c:cat>
          <c:val>
            <c:numLit>
              <c:formatCode>General</c:formatCode>
              <c:ptCount val="18"/>
              <c:pt idx="0">
                <c:v>2.2311659106551831</c:v>
              </c:pt>
              <c:pt idx="1">
                <c:v>2.3499320301951716</c:v>
              </c:pt>
              <c:pt idx="2">
                <c:v>2.5234577451015832</c:v>
              </c:pt>
              <c:pt idx="3">
                <c:v>2.4471884402207751</c:v>
              </c:pt>
              <c:pt idx="4">
                <c:v>2.4762086364855183</c:v>
              </c:pt>
              <c:pt idx="5">
                <c:v>2.4749933479451078</c:v>
              </c:pt>
              <c:pt idx="6">
                <c:v>2.6612466187811799</c:v>
              </c:pt>
              <c:pt idx="7">
                <c:v>2.666742115511652</c:v>
              </c:pt>
              <c:pt idx="8">
                <c:v>2.7015507998062511</c:v>
              </c:pt>
              <c:pt idx="9">
                <c:v>2.7675081994101456</c:v>
              </c:pt>
              <c:pt idx="10">
                <c:v>2.721788049786718</c:v>
              </c:pt>
              <c:pt idx="11">
                <c:v>2.7311992080576966</c:v>
              </c:pt>
              <c:pt idx="12">
                <c:v>2.7548777730617311</c:v>
              </c:pt>
              <c:pt idx="13">
                <c:v>2.7319765955046047</c:v>
              </c:pt>
              <c:pt idx="14">
                <c:v>2.7315331620666372</c:v>
              </c:pt>
              <c:pt idx="15">
                <c:v>2.7351826629392928</c:v>
              </c:pt>
              <c:pt idx="16">
                <c:v>2.7407939734658253</c:v>
              </c:pt>
              <c:pt idx="17">
                <c:v>2.8147481056073818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FF-4053-AB45-687F2884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00160"/>
        <c:axId val="135906048"/>
      </c:lineChart>
      <c:catAx>
        <c:axId val="1359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5906048"/>
        <c:crosses val="autoZero"/>
        <c:auto val="1"/>
        <c:lblAlgn val="ctr"/>
        <c:lblOffset val="100"/>
        <c:noMultiLvlLbl val="0"/>
      </c:catAx>
      <c:valAx>
        <c:axId val="135906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5900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Migración 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Lit>
              <c:formatCode>General</c:formatCode>
              <c:ptCount val="20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2.0136128634356303</c:v>
              </c:pt>
              <c:pt idx="2">
                <c:v>3.0407704774709798</c:v>
              </c:pt>
              <c:pt idx="3">
                <c:v>4.0808532952150269</c:v>
              </c:pt>
              <c:pt idx="4">
                <c:v>5.1330383643215631</c:v>
              </c:pt>
              <c:pt idx="5">
                <c:v>6.3865418717457905</c:v>
              </c:pt>
              <c:pt idx="6">
                <c:v>7.6520023128349663</c:v>
              </c:pt>
              <c:pt idx="7">
                <c:v>8.9282001265507596</c:v>
              </c:pt>
              <c:pt idx="8">
                <c:v>10.214115272392677</c:v>
              </c:pt>
              <c:pt idx="9">
                <c:v>11.508803602457306</c:v>
              </c:pt>
              <c:pt idx="10">
                <c:v>12.635770582636741</c:v>
              </c:pt>
              <c:pt idx="11">
                <c:v>13.769106061604722</c:v>
              </c:pt>
              <c:pt idx="12">
                <c:v>14.908531228414077</c:v>
              </c:pt>
              <c:pt idx="13">
                <c:v>16.053963296196532</c:v>
              </c:pt>
              <c:pt idx="14">
                <c:v>17.205292453404972</c:v>
              </c:pt>
              <c:pt idx="15">
                <c:v>18.238858781478999</c:v>
              </c:pt>
              <c:pt idx="16">
                <c:v>19.276643492778408</c:v>
              </c:pt>
              <c:pt idx="17">
                <c:v>20.318579385795871</c:v>
              </c:pt>
              <c:pt idx="18">
                <c:v>21.36462154610625</c:v>
              </c:pt>
              <c:pt idx="19">
                <c:v>22.414748367148956</c:v>
              </c:pt>
            </c:numLit>
          </c:val>
          <c:extLst>
            <c:ext xmlns:c16="http://schemas.microsoft.com/office/drawing/2014/chart" uri="{C3380CC4-5D6E-409C-BE32-E72D297353CC}">
              <c16:uniqueId val="{00000000-B784-4DE5-A4CE-E9E552C2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6213632"/>
        <c:axId val="136207744"/>
      </c:barChart>
      <c:lineChart>
        <c:grouping val="standard"/>
        <c:varyColors val="0"/>
        <c:ser>
          <c:idx val="2"/>
          <c:order val="1"/>
          <c:tx>
            <c:v>Remesas real</c:v>
          </c:tx>
          <c:marker>
            <c:symbol val="circle"/>
            <c:size val="5"/>
          </c:marker>
          <c:cat>
            <c:numLit>
              <c:formatCode>General</c:formatCode>
              <c:ptCount val="20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1.0419742245497532</c:v>
              </c:pt>
              <c:pt idx="2">
                <c:v>0.96669280139255898</c:v>
              </c:pt>
              <c:pt idx="3">
                <c:v>0.97984964176995548</c:v>
              </c:pt>
              <c:pt idx="4">
                <c:v>0.97843325512474999</c:v>
              </c:pt>
              <c:pt idx="5">
                <c:v>0.938172829172501</c:v>
              </c:pt>
              <c:pt idx="6">
                <c:v>1.0002900808644195</c:v>
              </c:pt>
              <c:pt idx="7">
                <c:v>1.0736317237782063</c:v>
              </c:pt>
              <c:pt idx="8">
                <c:v>1.0983870280492494</c:v>
              </c:pt>
              <c:pt idx="9">
                <c:v>1.3569841492446917</c:v>
              </c:pt>
              <c:pt idx="10">
                <c:v>1.432158012148196</c:v>
              </c:pt>
              <c:pt idx="11">
                <c:v>1.4333681938897218</c:v>
              </c:pt>
              <c:pt idx="12">
                <c:v>1.5167706032478765</c:v>
              </c:pt>
              <c:pt idx="13">
                <c:v>1.7804565323009744</c:v>
              </c:pt>
              <c:pt idx="14">
                <c:v>2.0182056741247805</c:v>
              </c:pt>
              <c:pt idx="15">
                <c:v>2.2231134428001118</c:v>
              </c:pt>
              <c:pt idx="16">
                <c:v>2.2676684343331663</c:v>
              </c:pt>
              <c:pt idx="17">
                <c:v>2.1818023932579691</c:v>
              </c:pt>
              <c:pt idx="18">
                <c:v>1.9842426693175739</c:v>
              </c:pt>
              <c:pt idx="19">
                <c:v>1.9793314841491738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84-4DE5-A4CE-E9E552C20D1D}"/>
            </c:ext>
          </c:extLst>
        </c:ser>
        <c:ser>
          <c:idx val="3"/>
          <c:order val="2"/>
          <c:tx>
            <c:v>Capital Variable V</c:v>
          </c:tx>
          <c:marker>
            <c:symbol val="diamond"/>
            <c:size val="5"/>
          </c:marker>
          <c:cat>
            <c:numLit>
              <c:formatCode>General</c:formatCode>
              <c:ptCount val="20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1.0062774609103424</c:v>
              </c:pt>
              <c:pt idx="2">
                <c:v>1.0210021821109563</c:v>
              </c:pt>
              <c:pt idx="3">
                <c:v>1.0535228653047215</c:v>
              </c:pt>
              <c:pt idx="4">
                <c:v>1.1160453583486125</c:v>
              </c:pt>
              <c:pt idx="5">
                <c:v>1.0645932726437222</c:v>
              </c:pt>
              <c:pt idx="6">
                <c:v>1.1195782532509309</c:v>
              </c:pt>
              <c:pt idx="7">
                <c:v>1.1544823907138688</c:v>
              </c:pt>
              <c:pt idx="8">
                <c:v>1.1766180036040361</c:v>
              </c:pt>
              <c:pt idx="9">
                <c:v>1.2157599780877908</c:v>
              </c:pt>
              <c:pt idx="10">
                <c:v>1.2528160776665525</c:v>
              </c:pt>
              <c:pt idx="11">
                <c:v>1.2769671857866749</c:v>
              </c:pt>
              <c:pt idx="12">
                <c:v>1.3070807644613944</c:v>
              </c:pt>
              <c:pt idx="13">
                <c:v>1.3327852533418243</c:v>
              </c:pt>
              <c:pt idx="14">
                <c:v>1.3750895080388645</c:v>
              </c:pt>
              <c:pt idx="15">
                <c:v>1.4222539121323328</c:v>
              </c:pt>
              <c:pt idx="16">
                <c:v>1.4530054212694188</c:v>
              </c:pt>
              <c:pt idx="17">
                <c:v>1.4844218294840477</c:v>
              </c:pt>
              <c:pt idx="18">
                <c:v>1.5165175130067106</c:v>
              </c:pt>
              <c:pt idx="19">
                <c:v>1.549307158906055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84-4DE5-A4CE-E9E552C20D1D}"/>
            </c:ext>
          </c:extLst>
        </c:ser>
        <c:ser>
          <c:idx val="4"/>
          <c:order val="3"/>
          <c:tx>
            <c:v>V+remesas</c:v>
          </c:tx>
          <c:marker>
            <c:symbol val="square"/>
            <c:size val="5"/>
          </c:marker>
          <c:cat>
            <c:numLit>
              <c:formatCode>General</c:formatCode>
              <c:ptCount val="20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1.017903771402592</c:v>
              </c:pt>
              <c:pt idx="2">
                <c:v>1.0033138076338715</c:v>
              </c:pt>
              <c:pt idx="3">
                <c:v>1.0295277552596627</c:v>
              </c:pt>
              <c:pt idx="4">
                <c:v>1.0712255798461778</c:v>
              </c:pt>
              <c:pt idx="5">
                <c:v>1.023418578399407</c:v>
              </c:pt>
              <c:pt idx="6">
                <c:v>1.0807265146387663</c:v>
              </c:pt>
              <c:pt idx="7">
                <c:v>1.1281496125719959</c:v>
              </c:pt>
              <c:pt idx="8">
                <c:v>1.1511384497402963</c:v>
              </c:pt>
              <c:pt idx="9">
                <c:v>1.2617561944245572</c:v>
              </c:pt>
              <c:pt idx="10">
                <c:v>1.3112271155865916</c:v>
              </c:pt>
              <c:pt idx="11">
                <c:v>1.3279064445910593</c:v>
              </c:pt>
              <c:pt idx="12">
                <c:v>1.3753760081823088</c:v>
              </c:pt>
              <c:pt idx="13">
                <c:v>1.4785902159490045</c:v>
              </c:pt>
              <c:pt idx="14">
                <c:v>1.584550183662834</c:v>
              </c:pt>
              <c:pt idx="15">
                <c:v>1.6830910473492977</c:v>
              </c:pt>
              <c:pt idx="16">
                <c:v>1.7183383022024645</c:v>
              </c:pt>
              <c:pt idx="17">
                <c:v>1.7115562287701569</c:v>
              </c:pt>
              <c:pt idx="18">
                <c:v>1.6688539530055022</c:v>
              </c:pt>
              <c:pt idx="19">
                <c:v>1.6893645706927338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84-4DE5-A4CE-E9E552C20D1D}"/>
            </c:ext>
          </c:extLst>
        </c:ser>
        <c:ser>
          <c:idx val="5"/>
          <c:order val="4"/>
          <c:tx>
            <c:v>PIB real</c:v>
          </c:tx>
          <c:marker>
            <c:symbol val="star"/>
            <c:size val="5"/>
          </c:marker>
          <c:cat>
            <c:numLit>
              <c:formatCode>General</c:formatCode>
              <c:ptCount val="20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1.0754333748944214</c:v>
              </c:pt>
              <c:pt idx="2">
                <c:v>1.1546876885331616</c:v>
              </c:pt>
              <c:pt idx="3">
                <c:v>1.2245505369424445</c:v>
              </c:pt>
              <c:pt idx="4">
                <c:v>1.3028797812009811</c:v>
              </c:pt>
              <c:pt idx="5">
                <c:v>1.325101556529783</c:v>
              </c:pt>
              <c:pt idx="6">
                <c:v>1.3813699070908578</c:v>
              </c:pt>
              <c:pt idx="7">
                <c:v>1.4331536821783373</c:v>
              </c:pt>
              <c:pt idx="8">
                <c:v>1.4825845634074728</c:v>
              </c:pt>
              <c:pt idx="9">
                <c:v>1.5144994570244941</c:v>
              </c:pt>
              <c:pt idx="10">
                <c:v>1.5403812894662749</c:v>
              </c:pt>
              <c:pt idx="11">
                <c:v>1.5764388850902946</c:v>
              </c:pt>
              <c:pt idx="12">
                <c:v>1.6126975827534891</c:v>
              </c:pt>
              <c:pt idx="13">
                <c:v>1.642541125367011</c:v>
              </c:pt>
              <c:pt idx="14">
                <c:v>1.7010618187668423</c:v>
              </c:pt>
              <c:pt idx="15">
                <c:v>1.7676064835297429</c:v>
              </c:pt>
              <c:pt idx="16">
                <c:v>1.8354784217511966</c:v>
              </c:pt>
              <c:pt idx="17">
                <c:v>1.8588665889072113</c:v>
              </c:pt>
              <c:pt idx="18">
                <c:v>1.8006274383622247</c:v>
              </c:pt>
              <c:pt idx="19">
                <c:v>1.8252021075493705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784-4DE5-A4CE-E9E552C2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04672"/>
        <c:axId val="136206208"/>
      </c:lineChart>
      <c:catAx>
        <c:axId val="13620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6206208"/>
        <c:crosses val="autoZero"/>
        <c:auto val="1"/>
        <c:lblAlgn val="ctr"/>
        <c:lblOffset val="100"/>
        <c:noMultiLvlLbl val="0"/>
      </c:catAx>
      <c:valAx>
        <c:axId val="136206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6204672"/>
        <c:crosses val="autoZero"/>
        <c:crossBetween val="between"/>
      </c:valAx>
      <c:valAx>
        <c:axId val="136207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6213632"/>
        <c:crosses val="max"/>
        <c:crossBetween val="between"/>
      </c:valAx>
      <c:catAx>
        <c:axId val="13621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62077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Evolución de la escolaridad</a:t>
            </a:r>
            <a:r>
              <a:rPr lang="es-SV" baseline="0"/>
              <a:t> promedio. El Salvador 2006 - 2015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#¡REF!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5.8</c:v>
              </c:pt>
              <c:pt idx="1">
                <c:v>5.9</c:v>
              </c:pt>
              <c:pt idx="2">
                <c:v>5.9</c:v>
              </c:pt>
              <c:pt idx="3">
                <c:v>6</c:v>
              </c:pt>
              <c:pt idx="4">
                <c:v>6.1</c:v>
              </c:pt>
              <c:pt idx="5">
                <c:v>6.2</c:v>
              </c:pt>
              <c:pt idx="6">
                <c:v>6.4</c:v>
              </c:pt>
              <c:pt idx="7">
                <c:v>6.6</c:v>
              </c:pt>
              <c:pt idx="8">
                <c:v>6.7</c:v>
              </c:pt>
              <c:pt idx="9">
                <c:v>6.8</c:v>
              </c:pt>
            </c:numLit>
          </c:val>
          <c:extLst>
            <c:ext xmlns:c16="http://schemas.microsoft.com/office/drawing/2014/chart" uri="{C3380CC4-5D6E-409C-BE32-E72D297353CC}">
              <c16:uniqueId val="{00000000-0043-4AEC-BDC4-F959E4D0DA40}"/>
            </c:ext>
          </c:extLst>
        </c:ser>
        <c:ser>
          <c:idx val="1"/>
          <c:order val="1"/>
          <c:tx>
            <c:v>#¡REF!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7</c:v>
              </c:pt>
              <c:pt idx="1">
                <c:v>7</c:v>
              </c:pt>
              <c:pt idx="2">
                <c:v>6.9</c:v>
              </c:pt>
              <c:pt idx="3">
                <c:v>7.2</c:v>
              </c:pt>
              <c:pt idx="4">
                <c:v>7.2</c:v>
              </c:pt>
              <c:pt idx="5">
                <c:v>7.3</c:v>
              </c:pt>
              <c:pt idx="6">
                <c:v>7.7</c:v>
              </c:pt>
              <c:pt idx="7">
                <c:v>7.7</c:v>
              </c:pt>
              <c:pt idx="8">
                <c:v>7.8</c:v>
              </c:pt>
              <c:pt idx="9">
                <c:v>7.9</c:v>
              </c:pt>
            </c:numLit>
          </c:val>
          <c:extLst>
            <c:ext xmlns:c16="http://schemas.microsoft.com/office/drawing/2014/chart" uri="{C3380CC4-5D6E-409C-BE32-E72D297353CC}">
              <c16:uniqueId val="{00000001-0043-4AEC-BDC4-F959E4D0DA40}"/>
            </c:ext>
          </c:extLst>
        </c:ser>
        <c:ser>
          <c:idx val="2"/>
          <c:order val="2"/>
          <c:tx>
            <c:v>#¡REF!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3.9</c:v>
              </c:pt>
              <c:pt idx="1">
                <c:v>4</c:v>
              </c:pt>
              <c:pt idx="2">
                <c:v>4</c:v>
              </c:pt>
              <c:pt idx="3">
                <c:v>4.0999999999999996</c:v>
              </c:pt>
              <c:pt idx="4">
                <c:v>4.2</c:v>
              </c:pt>
              <c:pt idx="5">
                <c:v>4.4000000000000004</c:v>
              </c:pt>
              <c:pt idx="6">
                <c:v>3.6</c:v>
              </c:pt>
              <c:pt idx="7">
                <c:v>4.7</c:v>
              </c:pt>
              <c:pt idx="8">
                <c:v>4.9000000000000004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0043-4AEC-BDC4-F959E4D0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59488"/>
        <c:axId val="49365376"/>
      </c:barChart>
      <c:catAx>
        <c:axId val="493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65376"/>
        <c:crosses val="autoZero"/>
        <c:auto val="1"/>
        <c:lblAlgn val="ctr"/>
        <c:lblOffset val="100"/>
        <c:noMultiLvlLbl val="0"/>
      </c:catAx>
      <c:valAx>
        <c:axId val="49365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35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Escolaridad promedio por sexo y área geográfica El Salvador 2014. Comparación con países de la región.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Escolaridad promedio</c:v>
              </c:pt>
              <c:pt idx="2">
                <c:v>Hombre</c:v>
              </c:pt>
              <c:pt idx="3">
                <c:v>Mujer</c:v>
              </c:pt>
              <c:pt idx="5">
                <c:v>Urbana </c:v>
              </c:pt>
              <c:pt idx="6">
                <c:v>Rural</c:v>
              </c:pt>
            </c:strLit>
          </c:cat>
          <c:val>
            <c:numLit>
              <c:formatCode>General</c:formatCode>
              <c:ptCount val="7"/>
              <c:pt idx="0">
                <c:v>10.6</c:v>
              </c:pt>
              <c:pt idx="2">
                <c:v>10</c:v>
              </c:pt>
              <c:pt idx="3">
                <c:v>11.6</c:v>
              </c:pt>
              <c:pt idx="5">
                <c:v>12</c:v>
              </c:pt>
              <c:pt idx="6">
                <c:v>7.4</c:v>
              </c:pt>
            </c:numLit>
          </c:val>
          <c:extLst>
            <c:ext xmlns:c16="http://schemas.microsoft.com/office/drawing/2014/chart" uri="{C3380CC4-5D6E-409C-BE32-E72D297353CC}">
              <c16:uniqueId val="{00000000-B38F-4A19-818C-1C8EC00BB5C8}"/>
            </c:ext>
          </c:extLst>
        </c:ser>
        <c:ser>
          <c:idx val="1"/>
          <c:order val="1"/>
          <c:tx>
            <c:v>#¡REF!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Escolaridad promedio</c:v>
              </c:pt>
              <c:pt idx="2">
                <c:v>Hombre</c:v>
              </c:pt>
              <c:pt idx="3">
                <c:v>Mujer</c:v>
              </c:pt>
              <c:pt idx="5">
                <c:v>Urbana </c:v>
              </c:pt>
              <c:pt idx="6">
                <c:v>Rural</c:v>
              </c:pt>
            </c:strLit>
          </c:cat>
          <c:val>
            <c:numLit>
              <c:formatCode>General</c:formatCode>
              <c:ptCount val="7"/>
              <c:pt idx="0">
                <c:v>9.5</c:v>
              </c:pt>
              <c:pt idx="2">
                <c:v>9</c:v>
              </c:pt>
              <c:pt idx="3">
                <c:v>10.4</c:v>
              </c:pt>
              <c:pt idx="5">
                <c:v>10.1</c:v>
              </c:pt>
              <c:pt idx="6">
                <c:v>7.7</c:v>
              </c:pt>
            </c:numLit>
          </c:val>
          <c:extLst>
            <c:ext xmlns:c16="http://schemas.microsoft.com/office/drawing/2014/chart" uri="{C3380CC4-5D6E-409C-BE32-E72D297353CC}">
              <c16:uniqueId val="{00000001-B38F-4A19-818C-1C8EC00BB5C8}"/>
            </c:ext>
          </c:extLst>
        </c:ser>
        <c:ser>
          <c:idx val="2"/>
          <c:order val="2"/>
          <c:tx>
            <c:v>#¡REF!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Escolaridad promedio</c:v>
              </c:pt>
              <c:pt idx="2">
                <c:v>Hombre</c:v>
              </c:pt>
              <c:pt idx="3">
                <c:v>Mujer</c:v>
              </c:pt>
              <c:pt idx="5">
                <c:v>Urbana </c:v>
              </c:pt>
              <c:pt idx="6">
                <c:v>Rural</c:v>
              </c:pt>
            </c:strLit>
          </c:cat>
          <c:val>
            <c:numLit>
              <c:formatCode>General</c:formatCode>
              <c:ptCount val="7"/>
              <c:pt idx="0">
                <c:v>6.7</c:v>
              </c:pt>
              <c:pt idx="2">
                <c:v>6.8</c:v>
              </c:pt>
              <c:pt idx="3">
                <c:v>6.6</c:v>
              </c:pt>
              <c:pt idx="5">
                <c:v>7.8</c:v>
              </c:pt>
              <c:pt idx="6">
                <c:v>4.9000000000000004</c:v>
              </c:pt>
            </c:numLit>
          </c:val>
          <c:extLst>
            <c:ext xmlns:c16="http://schemas.microsoft.com/office/drawing/2014/chart" uri="{C3380CC4-5D6E-409C-BE32-E72D297353CC}">
              <c16:uniqueId val="{00000002-B38F-4A19-818C-1C8EC00BB5C8}"/>
            </c:ext>
          </c:extLst>
        </c:ser>
        <c:ser>
          <c:idx val="3"/>
          <c:order val="3"/>
          <c:tx>
            <c:v>#¡REF!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Escolaridad promedio</c:v>
              </c:pt>
              <c:pt idx="2">
                <c:v>Hombre</c:v>
              </c:pt>
              <c:pt idx="3">
                <c:v>Mujer</c:v>
              </c:pt>
              <c:pt idx="5">
                <c:v>Urbana </c:v>
              </c:pt>
              <c:pt idx="6">
                <c:v>Rural</c:v>
              </c:pt>
            </c:strLit>
          </c:cat>
          <c:val>
            <c:numLit>
              <c:formatCode>General</c:formatCode>
              <c:ptCount val="7"/>
              <c:pt idx="0">
                <c:v>5.3</c:v>
              </c:pt>
              <c:pt idx="2">
                <c:v>5.2</c:v>
              </c:pt>
              <c:pt idx="3">
                <c:v>5.7</c:v>
              </c:pt>
              <c:pt idx="5">
                <c:v>6.5</c:v>
              </c:pt>
              <c:pt idx="6">
                <c:v>3.9</c:v>
              </c:pt>
            </c:numLit>
          </c:val>
          <c:extLst>
            <c:ext xmlns:c16="http://schemas.microsoft.com/office/drawing/2014/chart" uri="{C3380CC4-5D6E-409C-BE32-E72D297353CC}">
              <c16:uniqueId val="{00000003-B38F-4A19-818C-1C8EC00B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52928"/>
        <c:axId val="49454464"/>
      </c:barChart>
      <c:catAx>
        <c:axId val="494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54464"/>
        <c:crosses val="autoZero"/>
        <c:auto val="1"/>
        <c:lblAlgn val="ctr"/>
        <c:lblOffset val="100"/>
        <c:noMultiLvlLbl val="0"/>
      </c:catAx>
      <c:valAx>
        <c:axId val="49454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4945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Escolaridad</a:t>
            </a:r>
            <a:r>
              <a:rPr lang="es-SV" baseline="0"/>
              <a:t> por sexo y grupo etario. El Salvador 2014 - 2015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 #¡REF!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Hombre</c:v>
              </c:pt>
              <c:pt idx="1">
                <c:v>Mujer</c:v>
              </c:pt>
              <c:pt idx="3">
                <c:v>6 … 17</c:v>
              </c:pt>
              <c:pt idx="4">
                <c:v>18 … 29</c:v>
              </c:pt>
              <c:pt idx="5">
                <c:v>30 … 59</c:v>
              </c:pt>
              <c:pt idx="6">
                <c:v>60 y más</c:v>
              </c:pt>
            </c:strLit>
          </c:cat>
          <c:val>
            <c:numLit>
              <c:formatCode>General</c:formatCode>
              <c:ptCount val="7"/>
              <c:pt idx="0">
                <c:v>6.8</c:v>
              </c:pt>
              <c:pt idx="1">
                <c:v>6.6</c:v>
              </c:pt>
              <c:pt idx="3">
                <c:v>4.4000000000000004</c:v>
              </c:pt>
              <c:pt idx="4">
                <c:v>9.6999999999999993</c:v>
              </c:pt>
              <c:pt idx="5">
                <c:v>7.4</c:v>
              </c:pt>
              <c:pt idx="6">
                <c:v>3.7</c:v>
              </c:pt>
            </c:numLit>
          </c:val>
          <c:extLst>
            <c:ext xmlns:c16="http://schemas.microsoft.com/office/drawing/2014/chart" uri="{C3380CC4-5D6E-409C-BE32-E72D297353CC}">
              <c16:uniqueId val="{00000000-4369-4F32-B712-FB012D15B4D6}"/>
            </c:ext>
          </c:extLst>
        </c:ser>
        <c:ser>
          <c:idx val="1"/>
          <c:order val="1"/>
          <c:tx>
            <c:v>#¡REF! #¡REF!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Hombre</c:v>
              </c:pt>
              <c:pt idx="1">
                <c:v>Mujer</c:v>
              </c:pt>
              <c:pt idx="3">
                <c:v>6 … 17</c:v>
              </c:pt>
              <c:pt idx="4">
                <c:v>18 … 29</c:v>
              </c:pt>
              <c:pt idx="5">
                <c:v>30 … 59</c:v>
              </c:pt>
              <c:pt idx="6">
                <c:v>60 y más</c:v>
              </c:pt>
            </c:strLit>
          </c:cat>
          <c:val>
            <c:numLit>
              <c:formatCode>General</c:formatCode>
              <c:ptCount val="7"/>
              <c:pt idx="0">
                <c:v>6.9</c:v>
              </c:pt>
              <c:pt idx="1">
                <c:v>6.7</c:v>
              </c:pt>
              <c:pt idx="3">
                <c:v>4.4000000000000004</c:v>
              </c:pt>
              <c:pt idx="4">
                <c:v>9.8000000000000007</c:v>
              </c:pt>
              <c:pt idx="5">
                <c:v>7.5</c:v>
              </c:pt>
              <c:pt idx="6">
                <c:v>4.0999999999999996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1-4369-4F32-B712-FB012D15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92192"/>
        <c:axId val="49593728"/>
      </c:barChart>
      <c:catAx>
        <c:axId val="495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93728"/>
        <c:crosses val="autoZero"/>
        <c:auto val="1"/>
        <c:lblAlgn val="ctr"/>
        <c:lblOffset val="100"/>
        <c:noMultiLvlLbl val="0"/>
      </c:catAx>
      <c:valAx>
        <c:axId val="495937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4959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Evolución de la escolaridad y</a:t>
            </a:r>
            <a:r>
              <a:rPr lang="es-SV" baseline="0"/>
              <a:t> el salario promedio. El Salvador 2006 - 2015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5.8</c:v>
              </c:pt>
              <c:pt idx="1">
                <c:v>5.9</c:v>
              </c:pt>
              <c:pt idx="2">
                <c:v>5.9</c:v>
              </c:pt>
              <c:pt idx="3">
                <c:v>6</c:v>
              </c:pt>
              <c:pt idx="4">
                <c:v>6.1</c:v>
              </c:pt>
              <c:pt idx="5">
                <c:v>6.2</c:v>
              </c:pt>
              <c:pt idx="6">
                <c:v>6.4</c:v>
              </c:pt>
              <c:pt idx="7">
                <c:v>6.6</c:v>
              </c:pt>
              <c:pt idx="8">
                <c:v>6.7</c:v>
              </c:pt>
              <c:pt idx="9">
                <c:v>6.8</c:v>
              </c:pt>
            </c:numLit>
          </c:val>
          <c:extLst>
            <c:ext xmlns:c16="http://schemas.microsoft.com/office/drawing/2014/chart" uri="{C3380CC4-5D6E-409C-BE32-E72D297353CC}">
              <c16:uniqueId val="{00000000-5E0D-4DB1-9AFC-B6D9E684F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1632"/>
        <c:axId val="49691648"/>
      </c:barChart>
      <c:lineChart>
        <c:grouping val="standard"/>
        <c:varyColors val="0"/>
        <c:ser>
          <c:idx val="1"/>
          <c:order val="1"/>
          <c:tx>
            <c:v>#¡REF!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178.78</c:v>
              </c:pt>
              <c:pt idx="1">
                <c:v>197.39</c:v>
              </c:pt>
              <c:pt idx="2">
                <c:v>187.71</c:v>
              </c:pt>
              <c:pt idx="3">
                <c:v>197.38</c:v>
              </c:pt>
              <c:pt idx="4">
                <c:v>202.11</c:v>
              </c:pt>
              <c:pt idx="5">
                <c:v>208.76</c:v>
              </c:pt>
              <c:pt idx="6">
                <c:v>223.01</c:v>
              </c:pt>
              <c:pt idx="7">
                <c:v>237.26</c:v>
              </c:pt>
              <c:pt idx="8">
                <c:v>239.51</c:v>
              </c:pt>
              <c:pt idx="9">
                <c:v>246.76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0D-4DB1-9AFC-B6D9E684F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3152"/>
        <c:axId val="49703168"/>
      </c:lineChart>
      <c:valAx>
        <c:axId val="49691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01632"/>
        <c:crosses val="max"/>
        <c:crossBetween val="between"/>
      </c:valAx>
      <c:catAx>
        <c:axId val="4970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691648"/>
        <c:crosses val="autoZero"/>
        <c:auto val="1"/>
        <c:lblAlgn val="ctr"/>
        <c:lblOffset val="100"/>
        <c:noMultiLvlLbl val="0"/>
      </c:catAx>
      <c:valAx>
        <c:axId val="49703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3152"/>
        <c:crosses val="autoZero"/>
        <c:crossBetween val="between"/>
      </c:valAx>
      <c:catAx>
        <c:axId val="4971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03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Evolución</a:t>
            </a:r>
            <a:r>
              <a:rPr lang="es-SV" baseline="0"/>
              <a:t> de la escolaridad y el salario promedio áreas urbana y rural. El Salvador 2006 - 2015.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7</c:v>
              </c:pt>
              <c:pt idx="1">
                <c:v>7</c:v>
              </c:pt>
              <c:pt idx="2">
                <c:v>6.9</c:v>
              </c:pt>
              <c:pt idx="3">
                <c:v>7.2</c:v>
              </c:pt>
              <c:pt idx="4">
                <c:v>7.2</c:v>
              </c:pt>
              <c:pt idx="5">
                <c:v>7.3</c:v>
              </c:pt>
              <c:pt idx="6">
                <c:v>7.7</c:v>
              </c:pt>
              <c:pt idx="7">
                <c:v>7.7</c:v>
              </c:pt>
              <c:pt idx="8">
                <c:v>7.8</c:v>
              </c:pt>
              <c:pt idx="9">
                <c:v>7.9</c:v>
              </c:pt>
            </c:numLit>
          </c:val>
          <c:extLst>
            <c:ext xmlns:c16="http://schemas.microsoft.com/office/drawing/2014/chart" uri="{C3380CC4-5D6E-409C-BE32-E72D297353CC}">
              <c16:uniqueId val="{00000000-4740-4346-9E0F-4FF7D8E2138F}"/>
            </c:ext>
          </c:extLst>
        </c:ser>
        <c:ser>
          <c:idx val="2"/>
          <c:order val="2"/>
          <c:tx>
            <c:v>#¡REF!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3.9</c:v>
              </c:pt>
              <c:pt idx="1">
                <c:v>4</c:v>
              </c:pt>
              <c:pt idx="2">
                <c:v>4</c:v>
              </c:pt>
              <c:pt idx="3">
                <c:v>4.0999999999999996</c:v>
              </c:pt>
              <c:pt idx="4">
                <c:v>4.2</c:v>
              </c:pt>
              <c:pt idx="5">
                <c:v>4.4000000000000004</c:v>
              </c:pt>
              <c:pt idx="6">
                <c:v>3.6</c:v>
              </c:pt>
              <c:pt idx="7">
                <c:v>4.7</c:v>
              </c:pt>
              <c:pt idx="8">
                <c:v>4.9000000000000004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4740-4346-9E0F-4FF7D8E21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0048"/>
        <c:axId val="49828224"/>
      </c:barChart>
      <c:lineChart>
        <c:grouping val="standard"/>
        <c:varyColors val="0"/>
        <c:ser>
          <c:idx val="1"/>
          <c:order val="1"/>
          <c:tx>
            <c:v>#¡REF!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232.57</c:v>
              </c:pt>
              <c:pt idx="1">
                <c:v>230.02</c:v>
              </c:pt>
              <c:pt idx="2">
                <c:v>236.49</c:v>
              </c:pt>
              <c:pt idx="3">
                <c:v>248.02</c:v>
              </c:pt>
              <c:pt idx="4">
                <c:v>249.59</c:v>
              </c:pt>
              <c:pt idx="5">
                <c:v>233.05</c:v>
              </c:pt>
              <c:pt idx="6">
                <c:v>243.62</c:v>
              </c:pt>
              <c:pt idx="7">
                <c:v>254.19</c:v>
              </c:pt>
              <c:pt idx="8">
                <c:v>256.20999999999998</c:v>
              </c:pt>
              <c:pt idx="9">
                <c:v>264.56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40-4346-9E0F-4FF7D8E2138F}"/>
            </c:ext>
          </c:extLst>
        </c:ser>
        <c:ser>
          <c:idx val="3"/>
          <c:order val="3"/>
          <c:tx>
            <c:v>#¡REF!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153.19</c:v>
              </c:pt>
              <c:pt idx="1">
                <c:v>153.34</c:v>
              </c:pt>
              <c:pt idx="2">
                <c:v>159.71</c:v>
              </c:pt>
              <c:pt idx="3">
                <c:v>175.11</c:v>
              </c:pt>
              <c:pt idx="4">
                <c:v>168.99</c:v>
              </c:pt>
              <c:pt idx="5">
                <c:v>170.55</c:v>
              </c:pt>
              <c:pt idx="6">
                <c:v>186.245</c:v>
              </c:pt>
              <c:pt idx="7">
                <c:v>201.94</c:v>
              </c:pt>
              <c:pt idx="8">
                <c:v>200.1</c:v>
              </c:pt>
              <c:pt idx="9">
                <c:v>254.74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40-4346-9E0F-4FF7D8E21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31296"/>
        <c:axId val="49829760"/>
      </c:lineChart>
      <c:catAx>
        <c:axId val="498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28224"/>
        <c:crosses val="autoZero"/>
        <c:auto val="1"/>
        <c:lblAlgn val="ctr"/>
        <c:lblOffset val="100"/>
        <c:noMultiLvlLbl val="0"/>
      </c:catAx>
      <c:valAx>
        <c:axId val="4982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0048"/>
        <c:crosses val="autoZero"/>
        <c:crossBetween val="between"/>
      </c:valAx>
      <c:valAx>
        <c:axId val="49829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1296"/>
        <c:crosses val="max"/>
        <c:crossBetween val="between"/>
      </c:valAx>
      <c:catAx>
        <c:axId val="498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829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200"/>
              <a:t>Evolución</a:t>
            </a:r>
            <a:r>
              <a:rPr lang="es-SV" sz="1200" baseline="0"/>
              <a:t> de la escolaridad y el salario promedio por sexo El Salvador 2006 - 2015</a:t>
            </a:r>
            <a:endParaRPr lang="es-SV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Hombre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191.06</c:v>
              </c:pt>
              <c:pt idx="1">
                <c:v>217.02</c:v>
              </c:pt>
              <c:pt idx="2">
                <c:v>199.36</c:v>
              </c:pt>
              <c:pt idx="3">
                <c:v>218.23</c:v>
              </c:pt>
              <c:pt idx="4">
                <c:v>222.62</c:v>
              </c:pt>
              <c:pt idx="5">
                <c:v>225.34</c:v>
              </c:pt>
              <c:pt idx="6">
                <c:v>242.28000000000003</c:v>
              </c:pt>
              <c:pt idx="7">
                <c:v>259.22000000000003</c:v>
              </c:pt>
              <c:pt idx="8">
                <c:v>257.74</c:v>
              </c:pt>
              <c:pt idx="9">
                <c:v>272.89</c:v>
              </c:pt>
            </c:numLit>
          </c:val>
          <c:extLst>
            <c:ext xmlns:c16="http://schemas.microsoft.com/office/drawing/2014/chart" uri="{C3380CC4-5D6E-409C-BE32-E72D297353CC}">
              <c16:uniqueId val="{00000000-5BE4-409E-83DC-118295E3AFA8}"/>
            </c:ext>
          </c:extLst>
        </c:ser>
        <c:ser>
          <c:idx val="2"/>
          <c:order val="2"/>
          <c:tx>
            <c:v>Mujer</c:v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154.80000000000001</c:v>
              </c:pt>
              <c:pt idx="1">
                <c:v>169.14</c:v>
              </c:pt>
              <c:pt idx="2">
                <c:v>171.26</c:v>
              </c:pt>
              <c:pt idx="3">
                <c:v>170.44</c:v>
              </c:pt>
              <c:pt idx="4">
                <c:v>176.93</c:v>
              </c:pt>
              <c:pt idx="5">
                <c:v>186.42</c:v>
              </c:pt>
              <c:pt idx="6">
                <c:v>193.89999999999998</c:v>
              </c:pt>
              <c:pt idx="7">
                <c:v>201.38</c:v>
              </c:pt>
              <c:pt idx="8">
                <c:v>211.69</c:v>
              </c:pt>
              <c:pt idx="9">
                <c:v>201.54</c:v>
              </c:pt>
            </c:numLit>
          </c:val>
          <c:extLst>
            <c:ext xmlns:c16="http://schemas.microsoft.com/office/drawing/2014/chart" uri="{C3380CC4-5D6E-409C-BE32-E72D297353CC}">
              <c16:uniqueId val="{00000001-5BE4-409E-83DC-118295E3A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26752"/>
        <c:axId val="51628288"/>
      </c:barChart>
      <c:lineChart>
        <c:grouping val="standard"/>
        <c:varyColors val="0"/>
        <c:ser>
          <c:idx val="0"/>
          <c:order val="0"/>
          <c:tx>
            <c:v>Escolaridad</c:v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Lit>
              <c:formatCode>General</c:formatCode>
              <c:ptCount val="10"/>
              <c:pt idx="0">
                <c:v>5.8</c:v>
              </c:pt>
              <c:pt idx="1">
                <c:v>5.9</c:v>
              </c:pt>
              <c:pt idx="2">
                <c:v>5.9</c:v>
              </c:pt>
              <c:pt idx="3">
                <c:v>6</c:v>
              </c:pt>
              <c:pt idx="4">
                <c:v>6.1</c:v>
              </c:pt>
              <c:pt idx="5">
                <c:v>6.2</c:v>
              </c:pt>
              <c:pt idx="6">
                <c:v>6.4</c:v>
              </c:pt>
              <c:pt idx="7">
                <c:v>6.6</c:v>
              </c:pt>
              <c:pt idx="8">
                <c:v>6.7</c:v>
              </c:pt>
              <c:pt idx="9">
                <c:v>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E4-409E-83DC-118295E3A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39808"/>
        <c:axId val="51638272"/>
      </c:lineChart>
      <c:catAx>
        <c:axId val="516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8288"/>
        <c:crosses val="autoZero"/>
        <c:auto val="1"/>
        <c:lblAlgn val="ctr"/>
        <c:lblOffset val="100"/>
        <c:noMultiLvlLbl val="0"/>
      </c:catAx>
      <c:valAx>
        <c:axId val="516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752"/>
        <c:crosses val="autoZero"/>
        <c:crossBetween val="between"/>
      </c:valAx>
      <c:valAx>
        <c:axId val="51638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9808"/>
        <c:crosses val="max"/>
        <c:crossBetween val="between"/>
      </c:valAx>
      <c:catAx>
        <c:axId val="5163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638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SV" sz="1200"/>
              <a:t>Balanza Comercial de El Salvador frente</a:t>
            </a:r>
            <a:r>
              <a:rPr lang="es-SV" sz="1200" baseline="0"/>
              <a:t> a la Unión Europea (incluyendo maquila)</a:t>
            </a:r>
            <a:endParaRPr lang="es-SV" sz="1200"/>
          </a:p>
        </c:rich>
      </c:tx>
      <c:layout>
        <c:manualLayout>
          <c:xMode val="edge"/>
          <c:yMode val="edge"/>
          <c:x val="0.10600068595847154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Exportaciones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207.40258830000002</c:v>
              </c:pt>
              <c:pt idx="1">
                <c:v>293.79855624999999</c:v>
              </c:pt>
              <c:pt idx="2">
                <c:v>285.59562624</c:v>
              </c:pt>
              <c:pt idx="3">
                <c:v>404.05509863999998</c:v>
              </c:pt>
              <c:pt idx="4">
                <c:v>237.57817853999998</c:v>
              </c:pt>
              <c:pt idx="5">
                <c:v>168.88927774999999</c:v>
              </c:pt>
              <c:pt idx="6">
                <c:v>152.20986957</c:v>
              </c:pt>
              <c:pt idx="7">
                <c:v>79.907333640000004</c:v>
              </c:pt>
              <c:pt idx="8">
                <c:v>78.417961680000005</c:v>
              </c:pt>
              <c:pt idx="9">
                <c:v>76.820334040000006</c:v>
              </c:pt>
              <c:pt idx="10">
                <c:v>111.51295669</c:v>
              </c:pt>
              <c:pt idx="11">
                <c:v>174.3337228</c:v>
              </c:pt>
              <c:pt idx="12">
                <c:v>217.31809572999998</c:v>
              </c:pt>
              <c:pt idx="13">
                <c:v>251.72240653</c:v>
              </c:pt>
              <c:pt idx="14">
                <c:v>317.25015063999996</c:v>
              </c:pt>
              <c:pt idx="15">
                <c:v>221.449738</c:v>
              </c:pt>
              <c:pt idx="16">
                <c:v>194.17591408999999</c:v>
              </c:pt>
              <c:pt idx="17">
                <c:v>317.90513122999999</c:v>
              </c:pt>
              <c:pt idx="18">
                <c:v>242.45834667</c:v>
              </c:pt>
              <c:pt idx="19">
                <c:v>230.17168425999998</c:v>
              </c:pt>
              <c:pt idx="20">
                <c:v>184.89007888999998</c:v>
              </c:pt>
              <c:pt idx="21">
                <c:v>157.71528696000001</c:v>
              </c:pt>
              <c:pt idx="22">
                <c:v>163.76956565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B7-46AC-B48C-C0381D080ADB}"/>
            </c:ext>
          </c:extLst>
        </c:ser>
        <c:ser>
          <c:idx val="1"/>
          <c:order val="1"/>
          <c:tx>
            <c:v>Importaciones</c:v>
          </c:tx>
          <c:spPr>
            <a:ln w="28575" cap="rnd" cmpd="thickThin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243.72129527999999</c:v>
              </c:pt>
              <c:pt idx="1">
                <c:v>302.99726841</c:v>
              </c:pt>
              <c:pt idx="2">
                <c:v>258.92694554000002</c:v>
              </c:pt>
              <c:pt idx="3">
                <c:v>269.23488802999998</c:v>
              </c:pt>
              <c:pt idx="4">
                <c:v>294.39723795999998</c:v>
              </c:pt>
              <c:pt idx="5">
                <c:v>251.17407558000002</c:v>
              </c:pt>
              <c:pt idx="6">
                <c:v>342.02132843999999</c:v>
              </c:pt>
              <c:pt idx="7">
                <c:v>342.51133455000002</c:v>
              </c:pt>
              <c:pt idx="8">
                <c:v>308.09556379000003</c:v>
              </c:pt>
              <c:pt idx="9">
                <c:v>360.02396038000001</c:v>
              </c:pt>
              <c:pt idx="10">
                <c:v>438.38414017000002</c:v>
              </c:pt>
              <c:pt idx="11">
                <c:v>505.78545248</c:v>
              </c:pt>
              <c:pt idx="12">
                <c:v>565.69353107000006</c:v>
              </c:pt>
              <c:pt idx="13">
                <c:v>620.61042308000003</c:v>
              </c:pt>
              <c:pt idx="14">
                <c:v>690.21998299000006</c:v>
              </c:pt>
              <c:pt idx="15">
                <c:v>536.37266104000003</c:v>
              </c:pt>
              <c:pt idx="16">
                <c:v>556.91770585000006</c:v>
              </c:pt>
              <c:pt idx="17">
                <c:v>599.28925341999991</c:v>
              </c:pt>
              <c:pt idx="18">
                <c:v>568.07936059999997</c:v>
              </c:pt>
              <c:pt idx="19">
                <c:v>687.87922695000009</c:v>
              </c:pt>
              <c:pt idx="20">
                <c:v>617.25434607</c:v>
              </c:pt>
              <c:pt idx="21">
                <c:v>669.16227378999997</c:v>
              </c:pt>
              <c:pt idx="22">
                <c:v>611.03172927000003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B7-46AC-B48C-C0381D080ADB}"/>
            </c:ext>
          </c:extLst>
        </c:ser>
        <c:ser>
          <c:idx val="2"/>
          <c:order val="2"/>
          <c:tx>
            <c:v>Déficit Comercial</c:v>
          </c:tx>
          <c:spPr>
            <a:ln w="412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-36.318706979999973</c:v>
              </c:pt>
              <c:pt idx="1">
                <c:v>-9.1987121600000137</c:v>
              </c:pt>
              <c:pt idx="2">
                <c:v>26.668680699999982</c:v>
              </c:pt>
              <c:pt idx="3">
                <c:v>134.82021061</c:v>
              </c:pt>
              <c:pt idx="4">
                <c:v>-56.819059420000002</c:v>
              </c:pt>
              <c:pt idx="5">
                <c:v>-82.284797830000031</c:v>
              </c:pt>
              <c:pt idx="6">
                <c:v>-189.81145887</c:v>
              </c:pt>
              <c:pt idx="7">
                <c:v>-262.60400091000002</c:v>
              </c:pt>
              <c:pt idx="8">
                <c:v>-229.67760211000001</c:v>
              </c:pt>
              <c:pt idx="9">
                <c:v>-283.20362634000003</c:v>
              </c:pt>
              <c:pt idx="10">
                <c:v>-326.87118348000001</c:v>
              </c:pt>
              <c:pt idx="11">
                <c:v>-331.45172967999997</c:v>
              </c:pt>
              <c:pt idx="12">
                <c:v>-348.37543534000008</c:v>
              </c:pt>
              <c:pt idx="13">
                <c:v>-368.88801655000003</c:v>
              </c:pt>
              <c:pt idx="14">
                <c:v>-372.9698323500001</c:v>
              </c:pt>
              <c:pt idx="15">
                <c:v>-314.92292304</c:v>
              </c:pt>
              <c:pt idx="16">
                <c:v>-362.74179176000007</c:v>
              </c:pt>
              <c:pt idx="17">
                <c:v>-281.38412218999991</c:v>
              </c:pt>
              <c:pt idx="18">
                <c:v>-325.62101393</c:v>
              </c:pt>
              <c:pt idx="19">
                <c:v>-457.70754269000008</c:v>
              </c:pt>
              <c:pt idx="20">
                <c:v>-432.36426718000001</c:v>
              </c:pt>
              <c:pt idx="21">
                <c:v>-511.44698682999996</c:v>
              </c:pt>
              <c:pt idx="22">
                <c:v>-447.26216362000002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B7-46AC-B48C-C0381D080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2048"/>
        <c:axId val="156403584"/>
      </c:lineChart>
      <c:catAx>
        <c:axId val="15640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03584"/>
        <c:crosses val="autoZero"/>
        <c:auto val="1"/>
        <c:lblAlgn val="ctr"/>
        <c:lblOffset val="100"/>
        <c:noMultiLvlLbl val="0"/>
      </c:catAx>
      <c:valAx>
        <c:axId val="15640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0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 sz="1100"/>
              <a:t>Obligaciones pendientes de pago menos activos financieros del Gobierno General como porcentaje del PIB. Estados Unidos.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66.924440000000004</c:v>
              </c:pt>
              <c:pt idx="1">
                <c:v>63.344250000000002</c:v>
              </c:pt>
              <c:pt idx="2">
                <c:v>57.696219999999997</c:v>
              </c:pt>
              <c:pt idx="3">
                <c:v>52.499029999999998</c:v>
              </c:pt>
              <c:pt idx="4">
                <c:v>46.066360000000003</c:v>
              </c:pt>
              <c:pt idx="5">
                <c:v>43.19014</c:v>
              </c:pt>
              <c:pt idx="6">
                <c:v>44.9283</c:v>
              </c:pt>
              <c:pt idx="7">
                <c:v>50.788339999999998</c:v>
              </c:pt>
              <c:pt idx="8">
                <c:v>52.236899999999999</c:v>
              </c:pt>
              <c:pt idx="9">
                <c:v>60.612580000000001</c:v>
              </c:pt>
              <c:pt idx="10">
                <c:v>60.044930000000001</c:v>
              </c:pt>
              <c:pt idx="11">
                <c:v>57.810040000000001</c:v>
              </c:pt>
              <c:pt idx="12">
                <c:v>57.445349999999998</c:v>
              </c:pt>
              <c:pt idx="13">
                <c:v>70.941310000000001</c:v>
              </c:pt>
              <c:pt idx="14">
                <c:v>82.363029999999995</c:v>
              </c:pt>
              <c:pt idx="15">
                <c:v>91.397689999999997</c:v>
              </c:pt>
              <c:pt idx="16">
                <c:v>98.971040000000002</c:v>
              </c:pt>
              <c:pt idx="17">
                <c:v>101.5989</c:v>
              </c:pt>
              <c:pt idx="18">
                <c:v>100.52589999999999</c:v>
              </c:pt>
              <c:pt idx="19">
                <c:v>99.76737</c:v>
              </c:pt>
              <c:pt idx="20">
                <c:v>100.4918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EE-4196-8545-502A6E7E4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51360"/>
        <c:axId val="114752896"/>
      </c:lineChart>
      <c:catAx>
        <c:axId val="1147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4752896"/>
        <c:crosses val="autoZero"/>
        <c:auto val="1"/>
        <c:lblAlgn val="ctr"/>
        <c:lblOffset val="100"/>
        <c:noMultiLvlLbl val="0"/>
      </c:catAx>
      <c:valAx>
        <c:axId val="114752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Porcentaje del PIB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475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SV" sz="1200"/>
              <a:t>Evolución del Coeficiente de Gini</a:t>
            </a:r>
            <a:r>
              <a:rPr lang="es-SV" sz="1200" baseline="0"/>
              <a:t> para diferentes escenarios. El Salvador 2010-2015</a:t>
            </a:r>
            <a:endParaRPr lang="es-SV" sz="1200"/>
          </a:p>
        </c:rich>
      </c:tx>
      <c:layout>
        <c:manualLayout>
          <c:xMode val="edge"/>
          <c:yMode val="edge"/>
          <c:x val="0.15764588801399826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 remesa</c:v>
          </c:tx>
          <c:spPr>
            <a:ln w="28575" cap="rnd">
              <a:solidFill>
                <a:schemeClr val="accent3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9525">
                <a:solidFill>
                  <a:schemeClr val="accent3">
                    <a:shade val="6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7777777777777779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AE-4057-B31E-D157E8C809F7}"/>
                </c:ext>
              </c:extLst>
            </c:dLbl>
            <c:dLbl>
              <c:idx val="1"/>
              <c:layout>
                <c:manualLayout>
                  <c:x val="0"/>
                  <c:y val="-3.240740740740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E-4057-B31E-D157E8C809F7}"/>
                </c:ext>
              </c:extLst>
            </c:dLbl>
            <c:dLbl>
              <c:idx val="2"/>
              <c:layout>
                <c:manualLayout>
                  <c:x val="-1.388888888888894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AE-4057-B31E-D157E8C809F7}"/>
                </c:ext>
              </c:extLst>
            </c:dLbl>
            <c:dLbl>
              <c:idx val="3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AE-4057-B31E-D157E8C809F7}"/>
                </c:ext>
              </c:extLst>
            </c:dLbl>
            <c:dLbl>
              <c:idx val="4"/>
              <c:layout>
                <c:manualLayout>
                  <c:x val="-1.11111111111112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AE-4057-B31E-D157E8C809F7}"/>
                </c:ext>
              </c:extLst>
            </c:dLbl>
            <c:dLbl>
              <c:idx val="5"/>
              <c:layout>
                <c:manualLayout>
                  <c:x val="-1.3888888888889093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AE-4057-B31E-D157E8C809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numLit>
          </c:cat>
          <c:val>
            <c:numLit>
              <c:formatCode>General</c:formatCode>
              <c:ptCount val="6"/>
              <c:pt idx="0">
                <c:v>0.49583068184437196</c:v>
              </c:pt>
              <c:pt idx="1">
                <c:v>0.48398059037450347</c:v>
              </c:pt>
              <c:pt idx="2">
                <c:v>0.48362954925642049</c:v>
              </c:pt>
              <c:pt idx="3">
                <c:v>0.49693944681944158</c:v>
              </c:pt>
              <c:pt idx="4">
                <c:v>0.48437449413474948</c:v>
              </c:pt>
              <c:pt idx="5">
                <c:v>0.47147365517951351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9AE-4057-B31E-D157E8C809F7}"/>
            </c:ext>
          </c:extLst>
        </c:ser>
        <c:ser>
          <c:idx val="1"/>
          <c:order val="1"/>
          <c:tx>
            <c:v>Sin remesa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AE-4057-B31E-D157E8C809F7}"/>
                </c:ext>
              </c:extLst>
            </c:dLbl>
            <c:dLbl>
              <c:idx val="1"/>
              <c:layout>
                <c:manualLayout>
                  <c:x val="8.3333333333332829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AE-4057-B31E-D157E8C809F7}"/>
                </c:ext>
              </c:extLst>
            </c:dLbl>
            <c:dLbl>
              <c:idx val="2"/>
              <c:layout>
                <c:manualLayout>
                  <c:x val="-5.5555555555555558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AE-4057-B31E-D157E8C809F7}"/>
                </c:ext>
              </c:extLst>
            </c:dLbl>
            <c:dLbl>
              <c:idx val="3"/>
              <c:layout>
                <c:manualLayout>
                  <c:x val="-8.3333333333334356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AE-4057-B31E-D157E8C809F7}"/>
                </c:ext>
              </c:extLst>
            </c:dLbl>
            <c:dLbl>
              <c:idx val="4"/>
              <c:layout>
                <c:manualLayout>
                  <c:x val="-1.6666666666666767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AE-4057-B31E-D157E8C809F7}"/>
                </c:ext>
              </c:extLst>
            </c:dLbl>
            <c:dLbl>
              <c:idx val="5"/>
              <c:layout>
                <c:manualLayout>
                  <c:x val="-1.6666666666666767E-2"/>
                  <c:y val="-6.4814814814814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AE-4057-B31E-D157E8C809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numLit>
          </c:cat>
          <c:val>
            <c:numLit>
              <c:formatCode>General</c:formatCode>
              <c:ptCount val="6"/>
              <c:pt idx="0">
                <c:v>0.53090479831993986</c:v>
              </c:pt>
              <c:pt idx="1">
                <c:v>0.51912477576270921</c:v>
              </c:pt>
              <c:pt idx="2">
                <c:v>0.51599020616088298</c:v>
              </c:pt>
              <c:pt idx="3">
                <c:v>0.53060052152080672</c:v>
              </c:pt>
              <c:pt idx="4">
                <c:v>0.51840923768097869</c:v>
              </c:pt>
              <c:pt idx="5">
                <c:v>0.50795663752319242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19AE-4057-B31E-D157E8C809F7}"/>
            </c:ext>
          </c:extLst>
        </c:ser>
        <c:ser>
          <c:idx val="2"/>
          <c:order val="2"/>
          <c:tx>
            <c:v>Digestyc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AE-4057-B31E-D157E8C809F7}"/>
                </c:ext>
              </c:extLst>
            </c:dLbl>
            <c:dLbl>
              <c:idx val="3"/>
              <c:layout>
                <c:manualLayout>
                  <c:x val="5.5555555555554534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AE-4057-B31E-D157E8C809F7}"/>
                </c:ext>
              </c:extLst>
            </c:dLbl>
            <c:dLbl>
              <c:idx val="4"/>
              <c:layout>
                <c:manualLayout>
                  <c:x val="-2.500000000000000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AE-4057-B31E-D157E8C809F7}"/>
                </c:ext>
              </c:extLst>
            </c:dLbl>
            <c:dLbl>
              <c:idx val="5"/>
              <c:layout>
                <c:manualLayout>
                  <c:x val="-1.6666666666666767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AE-4057-B31E-D157E8C809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numLit>
          </c:cat>
          <c:val>
            <c:numLit>
              <c:formatCode>General</c:formatCode>
              <c:ptCount val="6"/>
              <c:pt idx="0">
                <c:v>0.46</c:v>
              </c:pt>
              <c:pt idx="1">
                <c:v>0.44</c:v>
              </c:pt>
              <c:pt idx="2">
                <c:v>0.41</c:v>
              </c:pt>
              <c:pt idx="3">
                <c:v>0.4</c:v>
              </c:pt>
              <c:pt idx="4">
                <c:v>0.38</c:v>
              </c:pt>
              <c:pt idx="5">
                <c:v>0.37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19AE-4057-B31E-D157E8C8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82496"/>
        <c:axId val="198583424"/>
      </c:lineChart>
      <c:catAx>
        <c:axId val="1970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83424"/>
        <c:crosses val="autoZero"/>
        <c:auto val="1"/>
        <c:lblAlgn val="ctr"/>
        <c:lblOffset val="100"/>
        <c:noMultiLvlLbl val="0"/>
      </c:catAx>
      <c:valAx>
        <c:axId val="198583424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v>Inflación de El Salvador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numLit>
              <c:formatCode>General</c:formatCode>
              <c:ptCount val="16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</c:numLit>
          </c:cat>
          <c:val>
            <c:numLit>
              <c:formatCode>0.0%</c:formatCode>
              <c:ptCount val="16"/>
              <c:pt idx="0">
                <c:v>6.8052930056710745E-2</c:v>
              </c:pt>
              <c:pt idx="1">
                <c:v>4.2557639120680758E-2</c:v>
              </c:pt>
              <c:pt idx="2">
                <c:v>8.5159018138351E-2</c:v>
              </c:pt>
              <c:pt idx="3">
                <c:v>9.8919245841590564E-2</c:v>
              </c:pt>
              <c:pt idx="4">
                <c:v>0.10434959986520113</c:v>
              </c:pt>
              <c:pt idx="5">
                <c:v>6.757649059695893E-2</c:v>
              </c:pt>
              <c:pt idx="6">
                <c:v>3.5445894293025616E-2</c:v>
              </c:pt>
              <c:pt idx="7">
                <c:v>3.9498464902140568E-2</c:v>
              </c:pt>
              <c:pt idx="8">
                <c:v>3.3904759133645255E-3</c:v>
              </c:pt>
              <c:pt idx="9">
                <c:v>3.1499068680003857E-2</c:v>
              </c:pt>
              <c:pt idx="10">
                <c:v>3.3996688912855573E-2</c:v>
              </c:pt>
              <c:pt idx="11">
                <c:v>1.2073344948627919E-2</c:v>
              </c:pt>
              <c:pt idx="12">
                <c:v>2.8077833793838779E-2</c:v>
              </c:pt>
              <c:pt idx="13">
                <c:v>3.0874453502700305E-2</c:v>
              </c:pt>
              <c:pt idx="14">
                <c:v>4.4778957729601103E-2</c:v>
              </c:pt>
              <c:pt idx="15" formatCode="0%">
                <c:v>4.4374344407113853E-2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9-4C1F-8F6B-26E35197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7120"/>
        <c:axId val="149319040"/>
      </c:lineChart>
      <c:lineChart>
        <c:grouping val="standard"/>
        <c:varyColors val="0"/>
        <c:ser>
          <c:idx val="0"/>
          <c:order val="0"/>
          <c:tx>
            <c:v>Tasa de acumulación</c:v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val>
            <c:numLit>
              <c:formatCode>0.0%</c:formatCode>
              <c:ptCount val="16"/>
              <c:pt idx="0">
                <c:v>0.63646022991637385</c:v>
              </c:pt>
              <c:pt idx="1">
                <c:v>0.67633872243559079</c:v>
              </c:pt>
              <c:pt idx="2">
                <c:v>0.77350423360136866</c:v>
              </c:pt>
              <c:pt idx="3">
                <c:v>1.2168599863394709</c:v>
              </c:pt>
              <c:pt idx="4">
                <c:v>0.94666952676440663</c:v>
              </c:pt>
              <c:pt idx="5">
                <c:v>0.92216119467156799</c:v>
              </c:pt>
              <c:pt idx="6">
                <c:v>0.682684273317263</c:v>
              </c:pt>
              <c:pt idx="7">
                <c:v>0.69045038168397266</c:v>
              </c:pt>
              <c:pt idx="8">
                <c:v>0.34255645673160562</c:v>
              </c:pt>
              <c:pt idx="9">
                <c:v>0.74935505633326904</c:v>
              </c:pt>
              <c:pt idx="10">
                <c:v>0.17696543657075572</c:v>
              </c:pt>
              <c:pt idx="11">
                <c:v>0.85585052894688729</c:v>
              </c:pt>
              <c:pt idx="12">
                <c:v>0.6418656412204391</c:v>
              </c:pt>
              <c:pt idx="13">
                <c:v>0.44427031666968381</c:v>
              </c:pt>
              <c:pt idx="14">
                <c:v>0.34857330139217263</c:v>
              </c:pt>
              <c:pt idx="15">
                <c:v>0.38897064574592866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79-4C1F-8F6B-26E35197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72992"/>
        <c:axId val="149571072"/>
      </c:lineChart>
      <c:catAx>
        <c:axId val="1493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19040"/>
        <c:crosses val="autoZero"/>
        <c:auto val="1"/>
        <c:lblAlgn val="ctr"/>
        <c:lblOffset val="100"/>
        <c:noMultiLvlLbl val="0"/>
      </c:catAx>
      <c:valAx>
        <c:axId val="1493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SV"/>
                  <a:t>Inflación medida con el IPI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17120"/>
        <c:crosses val="autoZero"/>
        <c:crossBetween val="between"/>
      </c:valAx>
      <c:valAx>
        <c:axId val="149571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SV"/>
                  <a:t>Tasa de acumulación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72992"/>
        <c:crosses val="max"/>
        <c:crossBetween val="between"/>
      </c:valAx>
      <c:catAx>
        <c:axId val="14957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4957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90455531453361"/>
          <c:y val="8.1433354274853501E-2"/>
          <c:w val="0.7657266811279827"/>
          <c:h val="0.59934948746292149"/>
        </c:manualLayout>
      </c:layout>
      <c:barChart>
        <c:barDir val="col"/>
        <c:grouping val="clustered"/>
        <c:varyColors val="0"/>
        <c:ser>
          <c:idx val="1"/>
          <c:order val="0"/>
          <c:tx>
            <c:v>Privado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Lit>
              <c:formatCode>General</c:formatCode>
              <c:ptCount val="7"/>
              <c:pt idx="0">
                <c:v>9002</c:v>
              </c:pt>
              <c:pt idx="1">
                <c:v>6961</c:v>
              </c:pt>
              <c:pt idx="2">
                <c:v>4790</c:v>
              </c:pt>
              <c:pt idx="3">
                <c:v>11495</c:v>
              </c:pt>
              <c:pt idx="4">
                <c:v>15453</c:v>
              </c:pt>
              <c:pt idx="5">
                <c:v>4005</c:v>
              </c:pt>
              <c:pt idx="6">
                <c:v>4206</c:v>
              </c:pt>
            </c:numLit>
          </c:val>
          <c:extLst>
            <c:ext xmlns:c16="http://schemas.microsoft.com/office/drawing/2014/chart" uri="{C3380CC4-5D6E-409C-BE32-E72D297353CC}">
              <c16:uniqueId val="{00000000-9A56-4F93-A8F7-DF7B26D12F6C}"/>
            </c:ext>
          </c:extLst>
        </c:ser>
        <c:ser>
          <c:idx val="2"/>
          <c:order val="1"/>
          <c:tx>
            <c:v>Publico</c:v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Lit>
              <c:formatCode>General</c:formatCode>
              <c:ptCount val="7"/>
              <c:pt idx="0">
                <c:v>5493</c:v>
              </c:pt>
              <c:pt idx="1">
                <c:v>2207</c:v>
              </c:pt>
              <c:pt idx="2">
                <c:v>2217</c:v>
              </c:pt>
              <c:pt idx="3">
                <c:v>8365</c:v>
              </c:pt>
              <c:pt idx="4">
                <c:v>933</c:v>
              </c:pt>
              <c:pt idx="5">
                <c:v>4435</c:v>
              </c:pt>
              <c:pt idx="6">
                <c:v>-2231</c:v>
              </c:pt>
            </c:numLit>
          </c:val>
          <c:extLst>
            <c:ext xmlns:c16="http://schemas.microsoft.com/office/drawing/2014/chart" uri="{C3380CC4-5D6E-409C-BE32-E72D297353CC}">
              <c16:uniqueId val="{00000001-9A56-4F93-A8F7-DF7B26D12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80896"/>
        <c:axId val="124925824"/>
      </c:barChart>
      <c:catAx>
        <c:axId val="12448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layout>
            <c:manualLayout>
              <c:xMode val="edge"/>
              <c:yMode val="edge"/>
              <c:x val="0.55748373101952253"/>
              <c:y val="0.8827375603394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925824"/>
        <c:crosses val="autoZero"/>
        <c:auto val="1"/>
        <c:lblAlgn val="ctr"/>
        <c:lblOffset val="100"/>
        <c:tickMarkSkip val="1"/>
        <c:noMultiLvlLbl val="0"/>
      </c:catAx>
      <c:valAx>
        <c:axId val="1249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Cotizantes</a:t>
                </a:r>
              </a:p>
            </c:rich>
          </c:tx>
          <c:layout>
            <c:manualLayout>
              <c:xMode val="edge"/>
              <c:yMode val="edge"/>
              <c:x val="3.4707158351409986E-2"/>
              <c:y val="0.26710140202151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0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" footer="0"/>
    <c:pageSetup paperSize="122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 de trabajadores por clase</c:v>
          </c:tx>
          <c:spPr>
            <a:solidFill>
              <a:schemeClr val="bg1">
                <a:lumMod val="65000"/>
              </a:schemeClr>
            </a:solidFill>
            <a:ln w="12700">
              <a:solidFill>
                <a:prstClr val="black"/>
              </a:solidFill>
            </a:ln>
          </c:spPr>
          <c:invertIfNegative val="0"/>
          <c:cat>
            <c:numLit>
              <c:formatCode>General</c:formatCode>
              <c:ptCount val="10"/>
              <c:pt idx="0">
                <c:v>174.08738357710368</c:v>
              </c:pt>
              <c:pt idx="1">
                <c:v>337.99804816720848</c:v>
              </c:pt>
              <c:pt idx="2">
                <c:v>501.9087127573132</c:v>
              </c:pt>
              <c:pt idx="3">
                <c:v>665.81937734741791</c:v>
              </c:pt>
              <c:pt idx="4">
                <c:v>829.73004193752263</c:v>
              </c:pt>
              <c:pt idx="5">
                <c:v>993.64070652762734</c:v>
              </c:pt>
              <c:pt idx="6">
                <c:v>1157.5513711177321</c:v>
              </c:pt>
              <c:pt idx="7">
                <c:v>1321.4620357078368</c:v>
              </c:pt>
              <c:pt idx="8">
                <c:v>1485.3727002979415</c:v>
              </c:pt>
              <c:pt idx="9">
                <c:v>1649.2833648880462</c:v>
              </c:pt>
            </c:numLit>
          </c:cat>
          <c:val>
            <c:numLit>
              <c:formatCode>General</c:formatCode>
              <c:ptCount val="10"/>
              <c:pt idx="0">
                <c:v>302</c:v>
              </c:pt>
              <c:pt idx="1">
                <c:v>232951.14285714284</c:v>
              </c:pt>
              <c:pt idx="2">
                <c:v>274589.85714285728</c:v>
              </c:pt>
              <c:pt idx="3">
                <c:v>82307.142857142855</c:v>
              </c:pt>
              <c:pt idx="4">
                <c:v>47444.999999999993</c:v>
              </c:pt>
              <c:pt idx="5">
                <c:v>5874.5714285714284</c:v>
              </c:pt>
              <c:pt idx="6">
                <c:v>4489.1428571428578</c:v>
              </c:pt>
              <c:pt idx="7">
                <c:v>6130.2857142857147</c:v>
              </c:pt>
              <c:pt idx="8">
                <c:v>0</c:v>
              </c:pt>
              <c:pt idx="9">
                <c:v>685.85714285714289</c:v>
              </c:pt>
            </c:numLit>
          </c:val>
          <c:extLst>
            <c:ext xmlns:c16="http://schemas.microsoft.com/office/drawing/2014/chart" uri="{C3380CC4-5D6E-409C-BE32-E72D297353CC}">
              <c16:uniqueId val="{00000000-B306-4B61-957A-BF0FA717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6321408"/>
        <c:axId val="126311424"/>
      </c:barChart>
      <c:lineChart>
        <c:grouping val="standard"/>
        <c:varyColors val="0"/>
        <c:ser>
          <c:idx val="1"/>
          <c:order val="1"/>
          <c:tx>
            <c:v>Porcentaje de frecuencia de clase</c:v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15"/>
            <c:spPr>
              <a:solidFill>
                <a:schemeClr val="tx2"/>
              </a:solidFill>
              <a:ln>
                <a:noFill/>
              </a:ln>
            </c:spPr>
          </c:marker>
          <c:cat>
            <c:numLit>
              <c:formatCode>General</c:formatCode>
              <c:ptCount val="10"/>
              <c:pt idx="0">
                <c:v>174.08738357710368</c:v>
              </c:pt>
              <c:pt idx="1">
                <c:v>337.99804816720848</c:v>
              </c:pt>
              <c:pt idx="2">
                <c:v>501.9087127573132</c:v>
              </c:pt>
              <c:pt idx="3">
                <c:v>665.81937734741791</c:v>
              </c:pt>
              <c:pt idx="4">
                <c:v>829.73004193752263</c:v>
              </c:pt>
              <c:pt idx="5">
                <c:v>993.64070652762734</c:v>
              </c:pt>
              <c:pt idx="6">
                <c:v>1157.5513711177321</c:v>
              </c:pt>
              <c:pt idx="7">
                <c:v>1321.4620357078368</c:v>
              </c:pt>
              <c:pt idx="8">
                <c:v>1485.3727002979415</c:v>
              </c:pt>
              <c:pt idx="9">
                <c:v>1649.2833648880462</c:v>
              </c:pt>
            </c:numLit>
          </c:cat>
          <c:val>
            <c:numLit>
              <c:formatCode>General</c:formatCode>
              <c:ptCount val="10"/>
              <c:pt idx="0">
                <c:v>4.6122713909358168E-4</c:v>
              </c:pt>
              <c:pt idx="1">
                <c:v>0.35577281181649084</c:v>
              </c:pt>
              <c:pt idx="2">
                <c:v>0.41936521269574623</c:v>
              </c:pt>
              <c:pt idx="3">
                <c:v>0.12570294048664479</c:v>
              </c:pt>
              <c:pt idx="4">
                <c:v>7.2460005345347619E-2</c:v>
              </c:pt>
              <c:pt idx="5">
                <c:v>8.9718932894069375E-3</c:v>
              </c:pt>
              <c:pt idx="6">
                <c:v>6.8560083343787671E-3</c:v>
              </c:pt>
              <c:pt idx="7">
                <c:v>9.3624309331995174E-3</c:v>
              </c:pt>
              <c:pt idx="8">
                <c:v>0</c:v>
              </c:pt>
              <c:pt idx="9">
                <c:v>1.0474699596917151E-3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06-4B61-957A-BF0FA717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03616"/>
        <c:axId val="126309888"/>
      </c:lineChart>
      <c:catAx>
        <c:axId val="1263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6309888"/>
        <c:crosses val="autoZero"/>
        <c:auto val="1"/>
        <c:lblAlgn val="ctr"/>
        <c:lblOffset val="100"/>
        <c:noMultiLvlLbl val="0"/>
      </c:catAx>
      <c:valAx>
        <c:axId val="126309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26303616"/>
        <c:crosses val="autoZero"/>
        <c:crossBetween val="between"/>
      </c:valAx>
      <c:valAx>
        <c:axId val="126311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6321408"/>
        <c:crosses val="max"/>
        <c:crossBetween val="between"/>
      </c:valAx>
      <c:catAx>
        <c:axId val="12632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631142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lang="es-SV" sz="1200"/>
            </a:pPr>
            <a:r>
              <a:rPr lang="en-US" sz="1200"/>
              <a:t>El Salvador:</a:t>
            </a:r>
            <a:r>
              <a:rPr lang="en-US" sz="1200" baseline="0"/>
              <a:t> porcentaje de la PEA ocupada que se emplea en el sector agropecuario, 1995-2015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PEAO agrícola</c:v>
          </c:tx>
          <c:dLbls>
            <c:dLbl>
              <c:idx val="0"/>
              <c:layout>
                <c:manualLayout>
                  <c:x val="-4.1057009530578725E-2"/>
                  <c:y val="4.5155993431855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B-4B44-9157-25770A43FC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0B-4B44-9157-25770A43FC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B-4B44-9157-25770A43FC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B-4B44-9157-25770A43FC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B-4B44-9157-25770A43FC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B-4B44-9157-25770A43FC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0B-4B44-9157-25770A43FC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B-4B44-9157-25770A43FC7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0B-4B44-9157-25770A43FC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B-4B44-9157-25770A43FC7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0B-4B44-9157-25770A43FC7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0B-4B44-9157-25770A43FC7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0B-4B44-9157-25770A43FC7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0B-4B44-9157-25770A43FC7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0B-4B44-9157-25770A43FC7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0B-4B44-9157-25770A43FC7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0B-4B44-9157-25770A43FC7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0B-4B44-9157-25770A43FC7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0B-4B44-9157-25770A43FC7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0B-4B44-9157-25770A43FC78}"/>
                </c:ext>
              </c:extLst>
            </c:dLbl>
            <c:dLbl>
              <c:idx val="20"/>
              <c:layout>
                <c:manualLayout>
                  <c:x val="-2.1822276207353882E-2"/>
                  <c:y val="4.325950635480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0B-4B44-9157-25770A43FC78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</c:spPr>
            <c:txPr>
              <a:bodyPr/>
              <a:lstStyle/>
              <a:p>
                <a:pPr>
                  <a:defRPr lang="es-SV" sz="9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0.2699140453427416</c:v>
              </c:pt>
              <c:pt idx="1">
                <c:v>0.28133433830144178</c:v>
              </c:pt>
              <c:pt idx="2">
                <c:v>0.25518322322084003</c:v>
              </c:pt>
              <c:pt idx="3">
                <c:v>0.24212750693499488</c:v>
              </c:pt>
              <c:pt idx="4">
                <c:v>0.21386732831353902</c:v>
              </c:pt>
              <c:pt idx="5">
                <c:v>0.20878229058719239</c:v>
              </c:pt>
              <c:pt idx="6">
                <c:v>0.21249516076460123</c:v>
              </c:pt>
              <c:pt idx="7">
                <c:v>0.19000118120760864</c:v>
              </c:pt>
              <c:pt idx="8">
                <c:v>0.17081418696380246</c:v>
              </c:pt>
              <c:pt idx="9">
                <c:v>0.18435197158919758</c:v>
              </c:pt>
              <c:pt idx="10">
                <c:v>0.19462956702157713</c:v>
              </c:pt>
              <c:pt idx="11">
                <c:v>0.18305035776223796</c:v>
              </c:pt>
              <c:pt idx="12">
                <c:v>0.1600639017315382</c:v>
              </c:pt>
              <c:pt idx="13">
                <c:v>0.17879696047338287</c:v>
              </c:pt>
              <c:pt idx="14">
                <c:v>0.19957844504243674</c:v>
              </c:pt>
              <c:pt idx="15">
                <c:v>0.20104207751749234</c:v>
              </c:pt>
              <c:pt idx="16">
                <c:v>0.20851330393796563</c:v>
              </c:pt>
              <c:pt idx="17">
                <c:v>0.20261788798955971</c:v>
              </c:pt>
              <c:pt idx="18">
                <c:v>0.18759752303378541</c:v>
              </c:pt>
              <c:pt idx="19">
                <c:v>0.17887077632236822</c:v>
              </c:pt>
              <c:pt idx="20">
                <c:v>0.17309353618554257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6-290B-4B44-9157-25770A43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11040"/>
        <c:axId val="99422208"/>
      </c:lineChart>
      <c:catAx>
        <c:axId val="155511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99422208"/>
        <c:crosses val="autoZero"/>
        <c:auto val="1"/>
        <c:lblAlgn val="ctr"/>
        <c:lblOffset val="100"/>
        <c:noMultiLvlLbl val="0"/>
      </c:catAx>
      <c:valAx>
        <c:axId val="994222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55511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lang="es-SV" sz="1000"/>
            </a:pPr>
            <a:r>
              <a:rPr lang="es-SV" sz="1200" b="1" i="0" baseline="0"/>
              <a:t>El Salvador: % de personas ocupadas en el sector agropecuario por años de estudio aprobados, 1998 y 2015</a:t>
            </a:r>
            <a:endParaRPr lang="es-SV" sz="10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0.33824063841937807</c:v>
              </c:pt>
              <c:pt idx="1">
                <c:v>0.22955034810222552</c:v>
              </c:pt>
            </c:numLit>
          </c:val>
          <c:extLst>
            <c:ext xmlns:c16="http://schemas.microsoft.com/office/drawing/2014/chart" uri="{C3380CC4-5D6E-409C-BE32-E72D297353CC}">
              <c16:uniqueId val="{00000000-DA0A-4AF5-BCB3-949D36AFC7BA}"/>
            </c:ext>
          </c:extLst>
        </c:ser>
        <c:ser>
          <c:idx val="1"/>
          <c:order val="1"/>
          <c:tx>
            <c:v>1 - 3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0.31062684951013475</c:v>
              </c:pt>
              <c:pt idx="1">
                <c:v>0.23534699748291982</c:v>
              </c:pt>
            </c:numLit>
          </c:val>
          <c:extLst>
            <c:ext xmlns:c16="http://schemas.microsoft.com/office/drawing/2014/chart" uri="{C3380CC4-5D6E-409C-BE32-E72D297353CC}">
              <c16:uniqueId val="{00000001-DA0A-4AF5-BCB3-949D36AFC7BA}"/>
            </c:ext>
          </c:extLst>
        </c:ser>
        <c:ser>
          <c:idx val="2"/>
          <c:order val="2"/>
          <c:tx>
            <c:v>4 - 6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0.23037016160732166</c:v>
              </c:pt>
              <c:pt idx="1">
                <c:v>0.22652421985677337</c:v>
              </c:pt>
            </c:numLit>
          </c:val>
          <c:extLst>
            <c:ext xmlns:c16="http://schemas.microsoft.com/office/drawing/2014/chart" uri="{C3380CC4-5D6E-409C-BE32-E72D297353CC}">
              <c16:uniqueId val="{00000002-DA0A-4AF5-BCB3-949D36AFC7BA}"/>
            </c:ext>
          </c:extLst>
        </c:ser>
        <c:ser>
          <c:idx val="3"/>
          <c:order val="3"/>
          <c:tx>
            <c:v>7 - 9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8.6560782597732006E-2</c:v>
              </c:pt>
              <c:pt idx="1">
                <c:v>0.19412276939473103</c:v>
              </c:pt>
            </c:numLit>
          </c:val>
          <c:extLst>
            <c:ext xmlns:c16="http://schemas.microsoft.com/office/drawing/2014/chart" uri="{C3380CC4-5D6E-409C-BE32-E72D297353CC}">
              <c16:uniqueId val="{00000003-DA0A-4AF5-BCB3-949D36AFC7BA}"/>
            </c:ext>
          </c:extLst>
        </c:ser>
        <c:ser>
          <c:idx val="4"/>
          <c:order val="4"/>
          <c:tx>
            <c:v>10 - 12</c:v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060370218134617E-3"/>
                  <c:y val="-2.93040293040293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0A-4AF5-BCB3-949D36AFC7BA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0A-4AF5-BCB3-949D36AFC7BA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2.994630394636328E-2</c:v>
              </c:pt>
              <c:pt idx="1">
                <c:v>0.10189409200989502</c:v>
              </c:pt>
            </c:numLit>
          </c:val>
          <c:extLst>
            <c:ext xmlns:c16="http://schemas.microsoft.com/office/drawing/2014/chart" uri="{C3380CC4-5D6E-409C-BE32-E72D297353CC}">
              <c16:uniqueId val="{00000006-DA0A-4AF5-BCB3-949D36AFC7BA}"/>
            </c:ext>
          </c:extLst>
        </c:ser>
        <c:ser>
          <c:idx val="5"/>
          <c:order val="5"/>
          <c:tx>
            <c:v>13 y más</c:v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2.2333895608206568E-2"/>
                  <c:y val="-6.7744418783679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0A-4AF5-BCB3-949D36AFC7BA}"/>
                </c:ext>
              </c:extLst>
            </c:dLbl>
            <c:dLbl>
              <c:idx val="1"/>
              <c:layout>
                <c:manualLayout>
                  <c:x val="2.0079930726235051E-2"/>
                  <c:y val="-7.0823710546574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0A-4AF5-BCB3-949D36AFC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1998</c:v>
              </c:pt>
              <c:pt idx="1">
                <c:v>2015</c:v>
              </c:pt>
            </c:numLit>
          </c:cat>
          <c:val>
            <c:numLit>
              <c:formatCode>General</c:formatCode>
              <c:ptCount val="2"/>
              <c:pt idx="0">
                <c:v>4.255263919070257E-3</c:v>
              </c:pt>
              <c:pt idx="1">
                <c:v>1.2561573153455245E-2</c:v>
              </c:pt>
            </c:numLit>
          </c:val>
          <c:extLst>
            <c:ext xmlns:c16="http://schemas.microsoft.com/office/drawing/2014/chart" uri="{C3380CC4-5D6E-409C-BE32-E72D297353CC}">
              <c16:uniqueId val="{00000009-DA0A-4AF5-BCB3-949D36AFC7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706944"/>
        <c:axId val="118708480"/>
      </c:barChart>
      <c:catAx>
        <c:axId val="11870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18708480"/>
        <c:crosses val="autoZero"/>
        <c:auto val="1"/>
        <c:lblAlgn val="ctr"/>
        <c:lblOffset val="100"/>
        <c:noMultiLvlLbl val="0"/>
      </c:catAx>
      <c:valAx>
        <c:axId val="11870848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18706944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b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 b="1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Ocup. Agr. Urb.</c:v>
          </c:tx>
          <c:dLbls>
            <c:dLbl>
              <c:idx val="0"/>
              <c:layout>
                <c:manualLayout>
                  <c:x val="-4.1057009530578725E-2"/>
                  <c:y val="4.5155993431855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D-4E37-AEC2-815111E44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D-4E37-AEC2-815111E44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D-4E37-AEC2-815111E44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D-4E37-AEC2-815111E440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D-4E37-AEC2-815111E440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D-4E37-AEC2-815111E440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D-4E37-AEC2-815111E440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D-4E37-AEC2-815111E440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D-4E37-AEC2-815111E440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D-4E37-AEC2-815111E440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2D-4E37-AEC2-815111E440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2D-4E37-AEC2-815111E4401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2D-4E37-AEC2-815111E4401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2D-4E37-AEC2-815111E4401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2D-4E37-AEC2-815111E4401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2D-4E37-AEC2-815111E4401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2D-4E37-AEC2-815111E4401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2D-4E37-AEC2-815111E4401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2D-4E37-AEC2-815111E4401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2D-4E37-AEC2-815111E44010}"/>
                </c:ext>
              </c:extLst>
            </c:dLbl>
            <c:dLbl>
              <c:idx val="20"/>
              <c:layout>
                <c:manualLayout>
                  <c:x val="-2.1822276207353882E-2"/>
                  <c:y val="4.325950635480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2D-4E37-AEC2-815111E44010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1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</c:numLit>
          </c:cat>
          <c:val>
            <c:numLit>
              <c:formatCode>General</c:formatCode>
              <c:ptCount val="21"/>
              <c:pt idx="0">
                <c:v>0.8466157789482579</c:v>
              </c:pt>
              <c:pt idx="1">
                <c:v>0.85227033099991356</c:v>
              </c:pt>
              <c:pt idx="2">
                <c:v>0.85806933640787197</c:v>
              </c:pt>
              <c:pt idx="3">
                <c:v>0.83680367565803626</c:v>
              </c:pt>
              <c:pt idx="4">
                <c:v>0.83974387962753605</c:v>
              </c:pt>
              <c:pt idx="5">
                <c:v>0.82491163818879942</c:v>
              </c:pt>
              <c:pt idx="6">
                <c:v>0.86268197115338463</c:v>
              </c:pt>
              <c:pt idx="7">
                <c:v>0.85033549141421194</c:v>
              </c:pt>
              <c:pt idx="8">
                <c:v>0.85110880867533023</c:v>
              </c:pt>
              <c:pt idx="9">
                <c:v>0.83136299222742305</c:v>
              </c:pt>
              <c:pt idx="10">
                <c:v>0.81196708308546495</c:v>
              </c:pt>
              <c:pt idx="11">
                <c:v>0.82269225136683155</c:v>
              </c:pt>
              <c:pt idx="12">
                <c:v>0.78897213289536827</c:v>
              </c:pt>
              <c:pt idx="13">
                <c:v>0.74353992709575889</c:v>
              </c:pt>
              <c:pt idx="14">
                <c:v>0.7604101551325545</c:v>
              </c:pt>
              <c:pt idx="15">
                <c:v>0.7664969566254316</c:v>
              </c:pt>
              <c:pt idx="16">
                <c:v>0.76788158795345651</c:v>
              </c:pt>
              <c:pt idx="17">
                <c:v>0.77179243409190401</c:v>
              </c:pt>
              <c:pt idx="18">
                <c:v>0.77523520694765136</c:v>
              </c:pt>
              <c:pt idx="19">
                <c:v>0.78350519823490483</c:v>
              </c:pt>
              <c:pt idx="20">
                <c:v>0.78914579569626941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6-B42D-4E37-AEC2-815111E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74304"/>
        <c:axId val="116275840"/>
      </c:lineChart>
      <c:catAx>
        <c:axId val="1162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16275840"/>
        <c:crossesAt val="0.25"/>
        <c:auto val="1"/>
        <c:lblAlgn val="ctr"/>
        <c:lblOffset val="100"/>
        <c:noMultiLvlLbl val="0"/>
      </c:catAx>
      <c:valAx>
        <c:axId val="116275840"/>
        <c:scaling>
          <c:orientation val="minMax"/>
          <c:max val="0.9"/>
          <c:min val="0.6000000000000004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16274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Cotizantes no agrop.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lang="es-SV" sz="14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</c:v>
              </c:pt>
              <c:pt idx="3">
                <c:v>sep</c:v>
              </c:pt>
              <c:pt idx="4">
                <c:v>oct</c:v>
              </c:pt>
              <c:pt idx="5">
                <c:v>nov</c:v>
              </c:pt>
              <c:pt idx="6">
                <c:v>dic</c:v>
              </c:pt>
            </c:strLit>
          </c:cat>
          <c:val>
            <c:numLit>
              <c:formatCode>General</c:formatCode>
              <c:ptCount val="7"/>
              <c:pt idx="0">
                <c:v>637767</c:v>
              </c:pt>
              <c:pt idx="1">
                <c:v>640157</c:v>
              </c:pt>
              <c:pt idx="2">
                <c:v>639889</c:v>
              </c:pt>
              <c:pt idx="3">
                <c:v>641540</c:v>
              </c:pt>
              <c:pt idx="4">
                <c:v>642908</c:v>
              </c:pt>
              <c:pt idx="5">
                <c:v>646864</c:v>
              </c:pt>
              <c:pt idx="6">
                <c:v>641746</c:v>
              </c:pt>
            </c:numLit>
          </c:val>
          <c:extLst>
            <c:ext xmlns:c16="http://schemas.microsoft.com/office/drawing/2014/chart" uri="{C3380CC4-5D6E-409C-BE32-E72D297353CC}">
              <c16:uniqueId val="{00000000-EC15-4F16-B9FE-6542134E492A}"/>
            </c:ext>
          </c:extLst>
        </c:ser>
        <c:ser>
          <c:idx val="1"/>
          <c:order val="1"/>
          <c:tx>
            <c:v>Cotizantes agropec.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SV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</c:v>
              </c:pt>
              <c:pt idx="3">
                <c:v>sep</c:v>
              </c:pt>
              <c:pt idx="4">
                <c:v>oct</c:v>
              </c:pt>
              <c:pt idx="5">
                <c:v>nov</c:v>
              </c:pt>
              <c:pt idx="6">
                <c:v>dic</c:v>
              </c:pt>
            </c:strLit>
          </c:cat>
          <c:val>
            <c:numLit>
              <c:formatCode>General</c:formatCode>
              <c:ptCount val="7"/>
              <c:pt idx="0">
                <c:v>13531</c:v>
              </c:pt>
              <c:pt idx="1">
                <c:v>13179</c:v>
              </c:pt>
              <c:pt idx="2">
                <c:v>12875</c:v>
              </c:pt>
              <c:pt idx="3">
                <c:v>13023</c:v>
              </c:pt>
              <c:pt idx="4">
                <c:v>12964</c:v>
              </c:pt>
              <c:pt idx="5">
                <c:v>13224</c:v>
              </c:pt>
              <c:pt idx="6">
                <c:v>13758</c:v>
              </c:pt>
            </c:numLit>
          </c:val>
          <c:extLst>
            <c:ext xmlns:c16="http://schemas.microsoft.com/office/drawing/2014/chart" uri="{C3380CC4-5D6E-409C-BE32-E72D297353CC}">
              <c16:uniqueId val="{00000001-EC15-4F16-B9FE-6542134E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520064"/>
        <c:axId val="114634112"/>
      </c:barChart>
      <c:catAx>
        <c:axId val="114520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14634112"/>
        <c:crosses val="autoZero"/>
        <c:auto val="1"/>
        <c:lblAlgn val="ctr"/>
        <c:lblOffset val="100"/>
        <c:noMultiLvlLbl val="0"/>
      </c:catAx>
      <c:valAx>
        <c:axId val="114634112"/>
        <c:scaling>
          <c:orientation val="minMax"/>
          <c:min val="0.75000000000000111"/>
        </c:scaling>
        <c:delete val="0"/>
        <c:axPos val="l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SV"/>
            </a:pPr>
            <a:endParaRPr lang="en-US"/>
          </a:p>
        </c:txPr>
        <c:crossAx val="114520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Capital Variable</c:v>
          </c:tx>
          <c:marker>
            <c:symbol val="square"/>
            <c:size val="7"/>
            <c:spPr>
              <a:ln cap="sq"/>
            </c:spPr>
          </c:marker>
          <c:cat>
            <c:numLit>
              <c:formatCode>General</c:formatCode>
              <c:ptCount val="1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2010</c:v>
              </c:pt>
            </c:numLit>
          </c:cat>
          <c:val>
            <c:numLit>
              <c:formatCode>General</c:formatCode>
              <c:ptCount val="18"/>
              <c:pt idx="0">
                <c:v>1567166.6791238505</c:v>
              </c:pt>
              <c:pt idx="1">
                <c:v>1531551.6068623657</c:v>
              </c:pt>
              <c:pt idx="2">
                <c:v>1541165.8622066162</c:v>
              </c:pt>
              <c:pt idx="3">
                <c:v>1563717.532622017</c:v>
              </c:pt>
              <c:pt idx="4">
                <c:v>1613524.63722369</c:v>
              </c:pt>
              <c:pt idx="5">
                <c:v>1709281.0619101021</c:v>
              </c:pt>
              <c:pt idx="6">
                <c:v>1630479.5373723572</c:v>
              </c:pt>
              <c:pt idx="7">
                <c:v>1714691.8727746238</c:v>
              </c:pt>
              <c:pt idx="8">
                <c:v>1768149.3605921315</c:v>
              </c:pt>
              <c:pt idx="9">
                <c:v>1802051.1940829502</c:v>
              </c:pt>
              <c:pt idx="10">
                <c:v>1861999.1479993106</c:v>
              </c:pt>
              <c:pt idx="11">
                <c:v>1918752.4768532147</c:v>
              </c:pt>
              <c:pt idx="12">
                <c:v>1955741.145302095</c:v>
              </c:pt>
              <c:pt idx="13">
                <c:v>2001861.645109738</c:v>
              </c:pt>
              <c:pt idx="14">
                <c:v>2041229.3963581361</c:v>
              </c:pt>
              <c:pt idx="15">
                <c:v>2106020.5456165029</c:v>
              </c:pt>
              <c:pt idx="16">
                <c:v>2178255.2644925602</c:v>
              </c:pt>
              <c:pt idx="17">
                <c:v>2372843.8687459351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2-427B-9A76-14A925225A1B}"/>
            </c:ext>
          </c:extLst>
        </c:ser>
        <c:ser>
          <c:idx val="1"/>
          <c:order val="1"/>
          <c:tx>
            <c:v>Masa de Plusvalia</c:v>
          </c:tx>
          <c:spPr>
            <a:ln cap="rnd" cmpd="sng"/>
          </c:spPr>
          <c:marker>
            <c:symbol val="none"/>
          </c:marker>
          <c:cat>
            <c:numLit>
              <c:formatCode>General</c:formatCode>
              <c:ptCount val="1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2010</c:v>
              </c:pt>
            </c:numLit>
          </c:cat>
          <c:val>
            <c:numLit>
              <c:formatCode>General</c:formatCode>
              <c:ptCount val="18"/>
              <c:pt idx="0">
                <c:v>1987751.5968896416</c:v>
              </c:pt>
              <c:pt idx="1">
                <c:v>2103449.6631776993</c:v>
              </c:pt>
              <c:pt idx="2">
                <c:v>2286159.3335422995</c:v>
              </c:pt>
              <c:pt idx="3">
                <c:v>2214085.7986745248</c:v>
              </c:pt>
              <c:pt idx="4">
                <c:v>2363891.6703022937</c:v>
              </c:pt>
              <c:pt idx="5">
                <c:v>2503580.0367906485</c:v>
              </c:pt>
              <c:pt idx="6">
                <c:v>2656274.0744163678</c:v>
              </c:pt>
              <c:pt idx="7">
                <c:v>2843277.1682344284</c:v>
              </c:pt>
              <c:pt idx="8">
                <c:v>2974818.8554642699</c:v>
              </c:pt>
              <c:pt idx="9">
                <c:v>3063962.7833887702</c:v>
              </c:pt>
              <c:pt idx="10">
                <c:v>3042022.5506642498</c:v>
              </c:pt>
              <c:pt idx="11">
                <c:v>3139821.110226756</c:v>
              </c:pt>
              <c:pt idx="12">
                <c:v>3207641.1794831841</c:v>
              </c:pt>
              <c:pt idx="13">
                <c:v>3223631.4625225249</c:v>
              </c:pt>
              <c:pt idx="14">
                <c:v>3305871.7055737614</c:v>
              </c:pt>
              <c:pt idx="15">
                <c:v>3460921.4607185358</c:v>
              </c:pt>
              <c:pt idx="16">
                <c:v>3583251.2166099707</c:v>
              </c:pt>
              <c:pt idx="17">
                <c:v>4041366.5077374922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9F2-427B-9A76-14A925225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16032"/>
        <c:axId val="58529664"/>
      </c:lineChart>
      <c:catAx>
        <c:axId val="467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9664"/>
        <c:crosses val="autoZero"/>
        <c:auto val="1"/>
        <c:lblAlgn val="ctr"/>
        <c:lblOffset val="100"/>
        <c:noMultiLvlLbl val="0"/>
      </c:catAx>
      <c:valAx>
        <c:axId val="58529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46716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333375</xdr:colOff>
      <xdr:row>20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39A2F57-6172-4258-BAA9-AC3E66EC3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</xdr:rowOff>
    </xdr:from>
    <xdr:to>
      <xdr:col>7</xdr:col>
      <xdr:colOff>752475</xdr:colOff>
      <xdr:row>21</xdr:row>
      <xdr:rowOff>53975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C324FD3-8AA0-4BF9-9AFF-6687833AA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3175</xdr:rowOff>
    </xdr:from>
    <xdr:to>
      <xdr:col>8</xdr:col>
      <xdr:colOff>371475</xdr:colOff>
      <xdr:row>18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63D3B5F-4FD7-45D3-A96A-7616AD5F0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7</xdr:col>
      <xdr:colOff>720726</xdr:colOff>
      <xdr:row>20</xdr:row>
      <xdr:rowOff>171451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14E8222-F8E3-41E2-8FE9-8E209861B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228600</xdr:colOff>
      <xdr:row>14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C1CC75-0C8E-4B91-BBFE-071F9B824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371475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8EE42-075B-4384-9F6F-7F35275C2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17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B67315-D36D-4D62-A945-C054F3452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228600</xdr:colOff>
      <xdr:row>14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7E3BB-2202-4B9A-B385-9EC7DC2C4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183358</xdr:colOff>
      <xdr:row>21</xdr:row>
      <xdr:rowOff>23019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F6A412-6638-4F80-BAFB-B9748BEA4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409575</xdr:colOff>
      <xdr:row>15</xdr:row>
      <xdr:rowOff>60325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4E5D46-3DC4-4CE3-AA54-A59DEDEDD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253365</xdr:colOff>
      <xdr:row>16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3969E2-189A-4D8C-81BE-76B352AD5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676275</xdr:colOff>
      <xdr:row>17</xdr:row>
      <xdr:rowOff>136525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C3D1B3F-5F27-4009-A602-D9698ED9F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0.83614</cdr:x>
      <cdr:y>0.19104</cdr:y>
    </cdr:from>
    <cdr:to>
      <cdr:x>0.83616</cdr:x>
      <cdr:y>0.7699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F4E935C4-087C-4801-AF30-510C16302985}"/>
            </a:ext>
          </a:extLst>
        </cdr:cNvPr>
        <cdr:cNvCxnSpPr/>
      </cdr:nvCxnSpPr>
      <cdr:spPr>
        <a:xfrm xmlns:a="http://schemas.openxmlformats.org/drawingml/2006/main" flipH="1">
          <a:off x="4034681" y="609600"/>
          <a:ext cx="110" cy="18470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0.78966</cdr:x>
      <cdr:y>0.77828</cdr:y>
    </cdr:from>
    <cdr:to>
      <cdr:x>0.90505</cdr:x>
      <cdr:y>0.87046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754755" y="2123123"/>
          <a:ext cx="54864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SV" sz="1100"/>
            <a:t>ADA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342900</xdr:colOff>
      <xdr:row>16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14089-11BF-402C-8930-B59F840B7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295274</xdr:colOff>
      <xdr:row>21</xdr:row>
      <xdr:rowOff>9525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DD28B13-24B2-4B95-8ECF-68133DF20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8</xdr:col>
      <xdr:colOff>257175</xdr:colOff>
      <xdr:row>24</xdr:row>
      <xdr:rowOff>69850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C5E2399-A185-4E3C-90B8-395A137E6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8</xdr:col>
      <xdr:colOff>485775</xdr:colOff>
      <xdr:row>28</xdr:row>
      <xdr:rowOff>88900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F5D89CB-E449-481F-BD95-9ACB028D4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219075</xdr:colOff>
      <xdr:row>24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9E460DC-E359-4E75-A853-DE0C08A2C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628649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F8A2E3F-EC3B-4DB0-9113-395807AF1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276225</xdr:colOff>
      <xdr:row>27</xdr:row>
      <xdr:rowOff>161926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A90C493-F30C-4208-B37A-226F567B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457200</xdr:colOff>
      <xdr:row>21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57F2E12-B0A7-48C2-9D60-5B3EABCF9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</xdr:rowOff>
    </xdr:from>
    <xdr:to>
      <xdr:col>7</xdr:col>
      <xdr:colOff>19050</xdr:colOff>
      <xdr:row>19</xdr:row>
      <xdr:rowOff>25400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6BCD010-BD87-4D90-B0C1-7A0CB6EB1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6977-404C-4134-968A-CB349EBE21ED}">
  <sheetPr>
    <tabColor theme="8" tint="-0.499984740745262"/>
  </sheetPr>
  <dimension ref="A1:Q183"/>
  <sheetViews>
    <sheetView tabSelected="1" zoomScaleNormal="100" workbookViewId="0">
      <selection activeCell="A13" sqref="A13:XFD13"/>
    </sheetView>
  </sheetViews>
  <sheetFormatPr defaultColWidth="10.85546875" defaultRowHeight="14.1" outlineLevelRow="1"/>
  <cols>
    <col min="1" max="1" width="7.5703125" style="2" customWidth="1"/>
    <col min="2" max="2" width="10.5703125" style="2" customWidth="1"/>
    <col min="3" max="3" width="10.85546875" style="14"/>
    <col min="4" max="9" width="10.85546875" style="2"/>
    <col min="10" max="10" width="10.5703125" style="14" customWidth="1"/>
    <col min="11" max="15" width="10.85546875" style="2"/>
    <col min="16" max="16" width="7.5703125" style="2" customWidth="1"/>
    <col min="17" max="16384" width="10.85546875" style="2"/>
  </cols>
  <sheetData>
    <row r="1" spans="1:17" ht="14.1" customHeight="1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"/>
    </row>
    <row r="2" spans="1:17" ht="14.1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"/>
    </row>
    <row r="3" spans="1:17" ht="14.1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"/>
    </row>
    <row r="4" spans="1:17" ht="14.1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"/>
    </row>
    <row r="5" spans="1:17" ht="14.1" customHeigh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"/>
    </row>
    <row r="6" spans="1:17" ht="14.1" customHeight="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"/>
    </row>
    <row r="7" spans="1:17" ht="14.1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"/>
    </row>
    <row r="8" spans="1:17" ht="14.1" customHeight="1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</row>
    <row r="9" spans="1:17">
      <c r="A9" s="3"/>
      <c r="B9" s="1"/>
      <c r="C9" s="4"/>
      <c r="D9" s="1"/>
      <c r="E9" s="1"/>
      <c r="F9" s="1"/>
      <c r="G9" s="1"/>
      <c r="H9" s="1"/>
      <c r="I9" s="1"/>
      <c r="J9" s="4"/>
      <c r="K9" s="1"/>
      <c r="L9" s="1"/>
      <c r="M9" s="1"/>
      <c r="N9" s="1"/>
      <c r="O9" s="1"/>
      <c r="P9" s="1"/>
      <c r="Q9" s="1"/>
    </row>
    <row r="10" spans="1:17" ht="20.100000000000001">
      <c r="A10" s="1"/>
      <c r="B10" s="165" t="s">
        <v>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"/>
      <c r="Q10" s="1"/>
    </row>
    <row r="11" spans="1:17" ht="14.25">
      <c r="A11" s="1"/>
      <c r="B11" s="166" t="s">
        <v>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"/>
      <c r="Q11" s="1"/>
    </row>
    <row r="12" spans="1:17">
      <c r="A12" s="1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"/>
      <c r="Q12" s="1"/>
    </row>
    <row r="13" spans="1:17" ht="27.75" customHeight="1">
      <c r="A13" s="1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"/>
      <c r="Q13" s="1"/>
    </row>
    <row r="14" spans="1:17">
      <c r="A14" s="1"/>
      <c r="B14" s="1"/>
      <c r="C14" s="4"/>
      <c r="D14" s="1"/>
      <c r="E14" s="1"/>
      <c r="F14" s="1"/>
      <c r="G14" s="1"/>
      <c r="H14" s="1"/>
      <c r="I14" s="1"/>
      <c r="J14" s="4"/>
      <c r="K14" s="1"/>
      <c r="L14" s="1"/>
      <c r="M14" s="1"/>
      <c r="N14" s="1"/>
      <c r="O14" s="1"/>
      <c r="P14" s="1"/>
      <c r="Q14" s="1"/>
    </row>
    <row r="15" spans="1:17" ht="50.1" customHeight="1">
      <c r="A15" s="1"/>
      <c r="B15" s="6">
        <v>1</v>
      </c>
      <c r="C15" s="167" t="s">
        <v>3</v>
      </c>
      <c r="D15" s="167"/>
      <c r="E15" s="167"/>
      <c r="F15" s="167"/>
      <c r="G15" s="167"/>
      <c r="H15" s="1"/>
      <c r="I15" s="1"/>
      <c r="J15" s="6">
        <v>2</v>
      </c>
      <c r="K15" s="167" t="s">
        <v>4</v>
      </c>
      <c r="L15" s="167"/>
      <c r="M15" s="167"/>
      <c r="N15" s="167"/>
      <c r="O15" s="167"/>
      <c r="P15" s="1"/>
      <c r="Q15" s="1"/>
    </row>
    <row r="16" spans="1:17" ht="12" customHeight="1">
      <c r="A16" s="1"/>
      <c r="B16" s="7"/>
      <c r="C16" s="5"/>
      <c r="D16" s="5"/>
      <c r="E16" s="5"/>
      <c r="F16" s="5"/>
      <c r="G16" s="8"/>
      <c r="H16" s="1"/>
      <c r="I16" s="7"/>
      <c r="J16" s="9"/>
      <c r="K16" s="5"/>
      <c r="L16" s="5"/>
      <c r="M16" s="5"/>
      <c r="N16" s="1"/>
      <c r="O16" s="1"/>
      <c r="P16" s="1"/>
      <c r="Q16" s="1"/>
    </row>
    <row r="17" spans="1:17" ht="24.95" customHeight="1">
      <c r="A17" s="1"/>
      <c r="B17" s="163" t="s">
        <v>5</v>
      </c>
      <c r="C17" s="163"/>
      <c r="D17" s="163"/>
      <c r="E17" s="163"/>
      <c r="F17" s="163"/>
      <c r="G17" s="163"/>
      <c r="H17" s="1"/>
      <c r="I17" s="7"/>
      <c r="J17" s="163" t="s">
        <v>5</v>
      </c>
      <c r="K17" s="163"/>
      <c r="L17" s="163"/>
      <c r="M17" s="163"/>
      <c r="N17" s="163"/>
      <c r="O17" s="163"/>
      <c r="P17" s="1"/>
      <c r="Q17" s="1"/>
    </row>
    <row r="18" spans="1:17" ht="12" hidden="1" customHeight="1" outlineLevel="1">
      <c r="A18" s="1"/>
      <c r="B18" s="1"/>
      <c r="C18" s="4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  <c r="P18" s="1"/>
      <c r="Q18" s="1"/>
    </row>
    <row r="19" spans="1:17" ht="24.95" hidden="1" customHeight="1" outlineLevel="1">
      <c r="A19" s="1"/>
      <c r="B19" s="10">
        <v>1.1000000000000001</v>
      </c>
      <c r="C19" s="161" t="s">
        <v>6</v>
      </c>
      <c r="D19" s="161"/>
      <c r="E19" s="161"/>
      <c r="F19" s="161"/>
      <c r="G19" s="161"/>
      <c r="H19" s="1"/>
      <c r="I19" s="7"/>
      <c r="J19" s="10">
        <v>2.1</v>
      </c>
      <c r="K19" s="161" t="s">
        <v>7</v>
      </c>
      <c r="L19" s="161"/>
      <c r="M19" s="161"/>
      <c r="N19" s="161"/>
      <c r="O19" s="161"/>
      <c r="P19" s="1"/>
      <c r="Q19" s="1"/>
    </row>
    <row r="20" spans="1:17" ht="12" hidden="1" customHeight="1" outlineLevel="1">
      <c r="A20" s="1"/>
      <c r="B20" s="9"/>
      <c r="C20" s="5"/>
      <c r="D20" s="5"/>
      <c r="E20" s="5"/>
      <c r="F20" s="5"/>
      <c r="G20" s="11"/>
      <c r="H20" s="1"/>
      <c r="I20" s="7"/>
      <c r="J20" s="1"/>
      <c r="K20" s="12"/>
      <c r="L20" s="12"/>
      <c r="M20" s="12"/>
      <c r="N20" s="12"/>
      <c r="O20" s="11"/>
      <c r="P20" s="1"/>
      <c r="Q20" s="1"/>
    </row>
    <row r="21" spans="1:17" ht="24.95" hidden="1" customHeight="1" outlineLevel="1">
      <c r="A21" s="1"/>
      <c r="B21" s="10">
        <v>1.2</v>
      </c>
      <c r="C21" s="161" t="s">
        <v>8</v>
      </c>
      <c r="D21" s="161"/>
      <c r="E21" s="161"/>
      <c r="F21" s="161"/>
      <c r="G21" s="161"/>
      <c r="H21" s="1"/>
      <c r="I21" s="7"/>
      <c r="J21" s="10">
        <v>2.2000000000000002</v>
      </c>
      <c r="K21" s="161" t="s">
        <v>9</v>
      </c>
      <c r="L21" s="161"/>
      <c r="M21" s="161"/>
      <c r="N21" s="161"/>
      <c r="O21" s="161"/>
      <c r="P21" s="1"/>
      <c r="Q21" s="1"/>
    </row>
    <row r="22" spans="1:17" ht="12" hidden="1" customHeight="1" outlineLevel="1">
      <c r="A22" s="1"/>
      <c r="B22" s="9"/>
      <c r="C22" s="5"/>
      <c r="D22" s="5"/>
      <c r="E22" s="5"/>
      <c r="F22" s="5"/>
      <c r="G22" s="11"/>
      <c r="H22" s="1"/>
      <c r="I22" s="7"/>
      <c r="J22" s="1"/>
      <c r="K22" s="12"/>
      <c r="L22" s="12"/>
      <c r="M22" s="12"/>
      <c r="N22" s="12"/>
      <c r="O22" s="11"/>
      <c r="P22" s="1"/>
      <c r="Q22" s="1"/>
    </row>
    <row r="23" spans="1:17" ht="24.95" hidden="1" customHeight="1" outlineLevel="1">
      <c r="A23" s="1"/>
      <c r="B23" s="1"/>
      <c r="C23" s="4"/>
      <c r="D23" s="1"/>
      <c r="E23" s="1"/>
      <c r="F23" s="1"/>
      <c r="G23" s="1"/>
      <c r="H23" s="1"/>
      <c r="I23" s="7"/>
      <c r="J23" s="10">
        <v>2.2999999999999998</v>
      </c>
      <c r="K23" s="161" t="s">
        <v>10</v>
      </c>
      <c r="L23" s="161"/>
      <c r="M23" s="161"/>
      <c r="N23" s="161"/>
      <c r="O23" s="161"/>
      <c r="P23" s="1"/>
      <c r="Q23" s="1"/>
    </row>
    <row r="24" spans="1:17" ht="12" hidden="1" customHeight="1" outlineLevel="1">
      <c r="A24" s="1"/>
      <c r="B24" s="9"/>
      <c r="C24" s="5"/>
      <c r="D24" s="5"/>
      <c r="E24" s="5"/>
      <c r="F24" s="5"/>
      <c r="G24" s="11"/>
      <c r="H24" s="1"/>
      <c r="I24" s="7"/>
      <c r="J24" s="1"/>
      <c r="K24" s="1"/>
      <c r="L24" s="1"/>
      <c r="M24" s="1"/>
      <c r="N24" s="1"/>
      <c r="O24" s="1"/>
      <c r="P24" s="1"/>
      <c r="Q24" s="1"/>
    </row>
    <row r="25" spans="1:17" ht="24.95" hidden="1" customHeight="1" outlineLevel="1">
      <c r="A25" s="1"/>
      <c r="B25" s="1"/>
      <c r="C25" s="4"/>
      <c r="D25" s="1"/>
      <c r="E25" s="1"/>
      <c r="F25" s="1"/>
      <c r="G25" s="1"/>
      <c r="H25" s="1"/>
      <c r="I25" s="7"/>
      <c r="J25" s="10">
        <v>2.4</v>
      </c>
      <c r="K25" s="161"/>
      <c r="L25" s="161"/>
      <c r="M25" s="161"/>
      <c r="N25" s="161"/>
      <c r="O25" s="161"/>
      <c r="P25" s="1"/>
      <c r="Q25" s="1"/>
    </row>
    <row r="26" spans="1:17" ht="12" hidden="1" customHeight="1" outlineLevel="1">
      <c r="A26" s="1"/>
      <c r="B26" s="1"/>
      <c r="C26" s="4"/>
      <c r="D26" s="1"/>
      <c r="E26" s="1"/>
      <c r="F26" s="1"/>
      <c r="G26" s="1"/>
      <c r="H26" s="1"/>
      <c r="I26" s="7"/>
      <c r="J26" s="1"/>
      <c r="K26" s="12"/>
      <c r="L26" s="12"/>
      <c r="M26" s="12"/>
      <c r="N26" s="12"/>
      <c r="O26" s="11"/>
      <c r="P26" s="1"/>
      <c r="Q26" s="1"/>
    </row>
    <row r="27" spans="1:17" ht="24.95" hidden="1" customHeight="1" outlineLevel="1">
      <c r="A27" s="1"/>
      <c r="B27" s="1"/>
      <c r="C27" s="4"/>
      <c r="D27" s="1"/>
      <c r="E27" s="1"/>
      <c r="F27" s="1"/>
      <c r="G27" s="1"/>
      <c r="H27" s="1"/>
      <c r="I27" s="7"/>
      <c r="J27" s="10">
        <v>2.5</v>
      </c>
      <c r="K27" s="161" t="s">
        <v>11</v>
      </c>
      <c r="L27" s="161"/>
      <c r="M27" s="161"/>
      <c r="N27" s="161"/>
      <c r="O27" s="161"/>
      <c r="P27" s="1"/>
      <c r="Q27" s="1"/>
    </row>
    <row r="28" spans="1:17" ht="12" hidden="1" customHeight="1" outlineLevel="1">
      <c r="A28" s="1"/>
      <c r="B28" s="1"/>
      <c r="C28" s="4"/>
      <c r="D28" s="1"/>
      <c r="E28" s="1"/>
      <c r="F28" s="1"/>
      <c r="G28" s="1"/>
      <c r="H28" s="1"/>
      <c r="I28" s="7"/>
      <c r="J28" s="1"/>
      <c r="K28" s="12"/>
      <c r="L28" s="12"/>
      <c r="M28" s="12"/>
      <c r="N28" s="12"/>
      <c r="O28" s="11"/>
      <c r="P28" s="1"/>
      <c r="Q28" s="1"/>
    </row>
    <row r="29" spans="1:17" ht="24.95" hidden="1" customHeight="1" outlineLevel="1">
      <c r="A29" s="1"/>
      <c r="B29" s="1"/>
      <c r="C29" s="4"/>
      <c r="D29" s="1"/>
      <c r="E29" s="1"/>
      <c r="F29" s="1"/>
      <c r="G29" s="1"/>
      <c r="H29" s="1"/>
      <c r="I29" s="7"/>
      <c r="J29" s="10">
        <v>2.6</v>
      </c>
      <c r="K29" s="161" t="s">
        <v>12</v>
      </c>
      <c r="L29" s="161"/>
      <c r="M29" s="161"/>
      <c r="N29" s="161"/>
      <c r="O29" s="161"/>
      <c r="P29" s="1"/>
      <c r="Q29" s="1"/>
    </row>
    <row r="30" spans="1:17" ht="12" hidden="1" customHeight="1" outlineLevel="1">
      <c r="A30" s="1"/>
      <c r="B30" s="1"/>
      <c r="C30" s="4"/>
      <c r="D30" s="1"/>
      <c r="E30" s="1"/>
      <c r="F30" s="1"/>
      <c r="G30" s="1"/>
      <c r="H30" s="1"/>
      <c r="I30" s="7"/>
      <c r="J30" s="1"/>
      <c r="K30" s="1"/>
      <c r="L30" s="1"/>
      <c r="M30" s="1"/>
      <c r="N30" s="1"/>
      <c r="O30" s="1"/>
      <c r="P30" s="1"/>
      <c r="Q30" s="1"/>
    </row>
    <row r="31" spans="1:17" ht="24.95" hidden="1" customHeight="1" outlineLevel="1">
      <c r="A31" s="1"/>
      <c r="B31" s="1"/>
      <c r="C31" s="4"/>
      <c r="D31" s="1"/>
      <c r="E31" s="1"/>
      <c r="F31" s="1"/>
      <c r="G31" s="1"/>
      <c r="H31" s="1"/>
      <c r="I31" s="7"/>
      <c r="J31" s="10">
        <v>2.7</v>
      </c>
      <c r="K31" s="161" t="s">
        <v>13</v>
      </c>
      <c r="L31" s="161"/>
      <c r="M31" s="161"/>
      <c r="N31" s="161"/>
      <c r="O31" s="161"/>
      <c r="P31" s="1"/>
      <c r="Q31" s="1"/>
    </row>
    <row r="32" spans="1:17" ht="12" customHeight="1" collapsed="1">
      <c r="A32" s="1"/>
      <c r="B32" s="9"/>
      <c r="C32" s="5"/>
      <c r="D32" s="5"/>
      <c r="E32" s="5"/>
      <c r="F32" s="5"/>
      <c r="G32" s="11"/>
      <c r="H32" s="1"/>
      <c r="I32" s="7"/>
      <c r="J32" s="9"/>
      <c r="K32" s="12"/>
      <c r="L32" s="12"/>
      <c r="M32" s="12"/>
      <c r="N32" s="12"/>
      <c r="O32" s="11"/>
      <c r="P32" s="1"/>
      <c r="Q32" s="1"/>
    </row>
    <row r="33" spans="1:17" ht="24.95" customHeight="1">
      <c r="A33" s="1"/>
      <c r="B33" s="163" t="s">
        <v>14</v>
      </c>
      <c r="C33" s="163"/>
      <c r="D33" s="163"/>
      <c r="E33" s="163"/>
      <c r="F33" s="163"/>
      <c r="G33" s="163"/>
      <c r="H33" s="1"/>
      <c r="I33" s="7"/>
      <c r="J33" s="163" t="s">
        <v>14</v>
      </c>
      <c r="K33" s="163"/>
      <c r="L33" s="163"/>
      <c r="M33" s="163"/>
      <c r="N33" s="163"/>
      <c r="O33" s="163"/>
      <c r="P33" s="1"/>
      <c r="Q33" s="1"/>
    </row>
    <row r="34" spans="1:17" ht="12" hidden="1" customHeight="1" outlineLevel="1">
      <c r="A34" s="1"/>
      <c r="B34" s="1"/>
      <c r="C34" s="4"/>
      <c r="D34" s="1"/>
      <c r="E34" s="1"/>
      <c r="F34" s="1"/>
      <c r="G34" s="1"/>
      <c r="H34" s="1"/>
      <c r="I34" s="7"/>
      <c r="J34" s="1"/>
      <c r="K34" s="1"/>
      <c r="L34" s="1"/>
      <c r="M34" s="1"/>
      <c r="N34" s="1"/>
      <c r="O34" s="1"/>
      <c r="P34" s="1"/>
      <c r="Q34" s="1"/>
    </row>
    <row r="35" spans="1:17" ht="24.95" hidden="1" customHeight="1" outlineLevel="1">
      <c r="A35" s="1"/>
      <c r="B35" s="10">
        <v>1.1000000000000001</v>
      </c>
      <c r="C35" s="161"/>
      <c r="D35" s="161"/>
      <c r="E35" s="161"/>
      <c r="F35" s="161"/>
      <c r="G35" s="161"/>
      <c r="H35" s="1"/>
      <c r="I35" s="7"/>
      <c r="J35" s="10">
        <v>2.1</v>
      </c>
      <c r="K35" s="161" t="s">
        <v>7</v>
      </c>
      <c r="L35" s="161"/>
      <c r="M35" s="161"/>
      <c r="N35" s="161"/>
      <c r="O35" s="161"/>
      <c r="P35" s="1"/>
      <c r="Q35" s="1"/>
    </row>
    <row r="36" spans="1:17" ht="12" hidden="1" customHeight="1" outlineLevel="1">
      <c r="A36" s="1"/>
      <c r="B36" s="1"/>
      <c r="C36" s="5"/>
      <c r="D36" s="5"/>
      <c r="E36" s="5"/>
      <c r="F36" s="5"/>
      <c r="G36" s="11"/>
      <c r="H36" s="1"/>
      <c r="I36" s="7"/>
      <c r="J36" s="1"/>
      <c r="K36" s="12"/>
      <c r="L36" s="12"/>
      <c r="M36" s="12"/>
      <c r="N36" s="12"/>
      <c r="O36" s="11"/>
      <c r="P36" s="1"/>
      <c r="Q36" s="1"/>
    </row>
    <row r="37" spans="1:17" ht="24.95" hidden="1" customHeight="1" outlineLevel="1">
      <c r="A37" s="1"/>
      <c r="B37" s="10">
        <v>1.2</v>
      </c>
      <c r="C37" s="161" t="s">
        <v>6</v>
      </c>
      <c r="D37" s="161"/>
      <c r="E37" s="161"/>
      <c r="F37" s="161"/>
      <c r="G37" s="161"/>
      <c r="H37" s="1"/>
      <c r="I37" s="7"/>
      <c r="J37" s="10">
        <v>2.2000000000000002</v>
      </c>
      <c r="K37" s="161" t="s">
        <v>9</v>
      </c>
      <c r="L37" s="161"/>
      <c r="M37" s="161"/>
      <c r="N37" s="161"/>
      <c r="O37" s="161"/>
      <c r="P37" s="1"/>
      <c r="Q37" s="1"/>
    </row>
    <row r="38" spans="1:17" ht="12" hidden="1" customHeight="1" outlineLevel="1">
      <c r="A38" s="1"/>
      <c r="B38" s="1"/>
      <c r="C38" s="5"/>
      <c r="D38" s="5"/>
      <c r="E38" s="5"/>
      <c r="F38" s="5"/>
      <c r="G38" s="11"/>
      <c r="H38" s="1"/>
      <c r="I38" s="7"/>
      <c r="J38" s="1"/>
      <c r="K38" s="12"/>
      <c r="L38" s="12"/>
      <c r="M38" s="12"/>
      <c r="N38" s="12"/>
      <c r="O38" s="11"/>
      <c r="P38" s="1"/>
      <c r="Q38" s="1"/>
    </row>
    <row r="39" spans="1:17" ht="24.95" hidden="1" customHeight="1" outlineLevel="1">
      <c r="A39" s="1"/>
      <c r="B39" s="10">
        <v>1.3</v>
      </c>
      <c r="C39" s="161" t="s">
        <v>8</v>
      </c>
      <c r="D39" s="161"/>
      <c r="E39" s="161"/>
      <c r="F39" s="161"/>
      <c r="G39" s="161"/>
      <c r="H39" s="1"/>
      <c r="I39" s="7"/>
      <c r="J39" s="10">
        <v>2.2999999999999998</v>
      </c>
      <c r="K39" s="161" t="s">
        <v>15</v>
      </c>
      <c r="L39" s="161"/>
      <c r="M39" s="161"/>
      <c r="N39" s="161"/>
      <c r="O39" s="161"/>
      <c r="P39" s="1"/>
      <c r="Q39" s="1"/>
    </row>
    <row r="40" spans="1:17" ht="12" hidden="1" customHeight="1" outlineLevel="1">
      <c r="A40" s="1"/>
      <c r="B40" s="7"/>
      <c r="C40" s="5"/>
      <c r="D40" s="5"/>
      <c r="E40" s="5"/>
      <c r="F40" s="5"/>
      <c r="G40" s="11"/>
      <c r="H40" s="1"/>
      <c r="I40" s="7"/>
      <c r="J40" s="1"/>
      <c r="K40" s="1"/>
      <c r="L40" s="1"/>
      <c r="M40" s="1"/>
      <c r="N40" s="1"/>
      <c r="O40" s="1"/>
      <c r="P40" s="1"/>
      <c r="Q40" s="1"/>
    </row>
    <row r="41" spans="1:17" ht="24.95" hidden="1" customHeight="1" outlineLevel="1">
      <c r="A41" s="1"/>
      <c r="B41" s="1"/>
      <c r="C41" s="4"/>
      <c r="D41" s="1"/>
      <c r="E41" s="1"/>
      <c r="F41" s="1"/>
      <c r="G41" s="1"/>
      <c r="H41" s="1"/>
      <c r="I41" s="1"/>
      <c r="J41" s="10">
        <v>2.4</v>
      </c>
      <c r="K41" s="161"/>
      <c r="L41" s="161"/>
      <c r="M41" s="161"/>
      <c r="N41" s="161"/>
      <c r="O41" s="161"/>
      <c r="P41" s="1"/>
      <c r="Q41" s="1"/>
    </row>
    <row r="42" spans="1:17" ht="12" hidden="1" customHeight="1" outlineLevel="1">
      <c r="A42" s="1"/>
      <c r="B42" s="1"/>
      <c r="C42" s="4"/>
      <c r="D42" s="1"/>
      <c r="E42" s="1"/>
      <c r="F42" s="1"/>
      <c r="G42" s="1"/>
      <c r="H42" s="1"/>
      <c r="I42" s="1"/>
      <c r="J42" s="1"/>
      <c r="K42" s="12"/>
      <c r="L42" s="12"/>
      <c r="M42" s="12"/>
      <c r="N42" s="12"/>
      <c r="O42" s="11"/>
      <c r="P42" s="1"/>
      <c r="Q42" s="1"/>
    </row>
    <row r="43" spans="1:17" ht="24.95" hidden="1" customHeight="1" outlineLevel="1">
      <c r="A43" s="1"/>
      <c r="B43" s="1"/>
      <c r="C43" s="4"/>
      <c r="D43" s="1"/>
      <c r="E43" s="1"/>
      <c r="F43" s="1"/>
      <c r="G43" s="1"/>
      <c r="H43" s="1"/>
      <c r="I43" s="1"/>
      <c r="J43" s="10">
        <v>2.5</v>
      </c>
      <c r="K43" s="161" t="s">
        <v>11</v>
      </c>
      <c r="L43" s="161"/>
      <c r="M43" s="161"/>
      <c r="N43" s="161"/>
      <c r="O43" s="161"/>
      <c r="P43" s="1"/>
      <c r="Q43" s="1"/>
    </row>
    <row r="44" spans="1:17" ht="12" hidden="1" customHeight="1" outlineLevel="1">
      <c r="A44" s="1"/>
      <c r="B44" s="1"/>
      <c r="C44" s="4"/>
      <c r="D44" s="1"/>
      <c r="E44" s="1"/>
      <c r="F44" s="1"/>
      <c r="G44" s="1"/>
      <c r="H44" s="1"/>
      <c r="I44" s="1"/>
      <c r="J44" s="1"/>
      <c r="K44" s="12"/>
      <c r="L44" s="12"/>
      <c r="M44" s="12"/>
      <c r="N44" s="12"/>
      <c r="O44" s="11"/>
      <c r="P44" s="1"/>
      <c r="Q44" s="1"/>
    </row>
    <row r="45" spans="1:17" ht="24.95" hidden="1" customHeight="1" outlineLevel="1">
      <c r="A45" s="1"/>
      <c r="B45" s="1"/>
      <c r="C45" s="4"/>
      <c r="D45" s="1"/>
      <c r="E45" s="1"/>
      <c r="F45" s="1"/>
      <c r="G45" s="1"/>
      <c r="H45" s="1"/>
      <c r="I45" s="1"/>
      <c r="J45" s="10">
        <v>2.6</v>
      </c>
      <c r="K45" s="161" t="s">
        <v>12</v>
      </c>
      <c r="L45" s="161"/>
      <c r="M45" s="161"/>
      <c r="N45" s="161"/>
      <c r="O45" s="161"/>
      <c r="P45" s="1"/>
      <c r="Q45" s="1"/>
    </row>
    <row r="46" spans="1:17" ht="12" hidden="1" customHeight="1" outlineLevel="1">
      <c r="A46" s="1"/>
      <c r="B46" s="1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4.95" hidden="1" customHeight="1" outlineLevel="1">
      <c r="A47" s="1"/>
      <c r="B47" s="1"/>
      <c r="C47" s="4"/>
      <c r="D47" s="1"/>
      <c r="E47" s="1"/>
      <c r="F47" s="1"/>
      <c r="G47" s="1"/>
      <c r="H47" s="1"/>
      <c r="I47" s="1"/>
      <c r="J47" s="10">
        <v>2.7</v>
      </c>
      <c r="K47" s="161" t="s">
        <v>13</v>
      </c>
      <c r="L47" s="161"/>
      <c r="M47" s="161"/>
      <c r="N47" s="161"/>
      <c r="O47" s="161"/>
      <c r="P47" s="1"/>
      <c r="Q47" s="1"/>
    </row>
    <row r="48" spans="1:17" ht="12" customHeight="1" collapsed="1">
      <c r="A48" s="1"/>
      <c r="B48" s="1"/>
      <c r="C48" s="4"/>
      <c r="D48" s="1"/>
      <c r="E48" s="1"/>
      <c r="F48" s="1"/>
      <c r="G48" s="1"/>
      <c r="H48" s="1"/>
      <c r="I48" s="1"/>
      <c r="J48" s="4"/>
      <c r="K48" s="1"/>
      <c r="L48" s="1"/>
      <c r="M48" s="1"/>
      <c r="N48" s="1"/>
      <c r="O48" s="1"/>
      <c r="P48" s="1"/>
      <c r="Q48" s="1"/>
    </row>
    <row r="49" spans="1:17" ht="24.95" customHeight="1">
      <c r="A49" s="1"/>
      <c r="B49" s="163" t="s">
        <v>16</v>
      </c>
      <c r="C49" s="163"/>
      <c r="D49" s="163"/>
      <c r="E49" s="163"/>
      <c r="F49" s="163"/>
      <c r="G49" s="163"/>
      <c r="H49" s="1"/>
      <c r="I49" s="1"/>
      <c r="J49" s="163" t="s">
        <v>16</v>
      </c>
      <c r="K49" s="163"/>
      <c r="L49" s="163"/>
      <c r="M49" s="163"/>
      <c r="N49" s="163"/>
      <c r="O49" s="163"/>
      <c r="P49" s="1"/>
      <c r="Q49" s="1"/>
    </row>
    <row r="50" spans="1:17" ht="12" hidden="1" customHeight="1" outlineLevel="1">
      <c r="A50" s="1"/>
      <c r="B50" s="1"/>
      <c r="C50" s="4"/>
      <c r="D50" s="1"/>
      <c r="E50" s="1"/>
      <c r="F50" s="1"/>
      <c r="G50" s="1"/>
      <c r="H50" s="1"/>
      <c r="I50" s="1"/>
      <c r="J50" s="4"/>
      <c r="K50" s="1"/>
      <c r="L50" s="1"/>
      <c r="M50" s="1"/>
      <c r="N50" s="1"/>
      <c r="O50" s="1"/>
      <c r="P50" s="1"/>
      <c r="Q50" s="1"/>
    </row>
    <row r="51" spans="1:17" ht="24.95" hidden="1" customHeight="1" outlineLevel="1">
      <c r="A51" s="1"/>
      <c r="B51" s="1"/>
      <c r="C51" s="4"/>
      <c r="D51" s="1"/>
      <c r="E51" s="1"/>
      <c r="F51" s="1"/>
      <c r="G51" s="1"/>
      <c r="H51" s="1"/>
      <c r="I51" s="1"/>
      <c r="J51" s="10">
        <v>2.1</v>
      </c>
      <c r="K51" s="161" t="s">
        <v>17</v>
      </c>
      <c r="L51" s="161"/>
      <c r="M51" s="161"/>
      <c r="N51" s="161"/>
      <c r="O51" s="161"/>
      <c r="P51" s="1"/>
      <c r="Q51" s="1"/>
    </row>
    <row r="52" spans="1:17" ht="12" hidden="1" customHeight="1" outlineLevel="1">
      <c r="A52" s="1"/>
      <c r="B52" s="1"/>
      <c r="C52" s="4"/>
      <c r="D52" s="1"/>
      <c r="E52" s="1"/>
      <c r="F52" s="1"/>
      <c r="G52" s="1"/>
      <c r="H52" s="1"/>
      <c r="I52" s="1"/>
      <c r="J52" s="4"/>
      <c r="K52" s="12"/>
      <c r="L52" s="12"/>
      <c r="M52" s="12"/>
      <c r="N52" s="12"/>
      <c r="O52" s="11"/>
      <c r="P52" s="1"/>
      <c r="Q52" s="1"/>
    </row>
    <row r="53" spans="1:17" ht="24.95" hidden="1" customHeight="1" outlineLevel="1">
      <c r="A53" s="1"/>
      <c r="B53" s="1"/>
      <c r="C53" s="4"/>
      <c r="D53" s="1"/>
      <c r="E53" s="1"/>
      <c r="F53" s="1"/>
      <c r="G53" s="1"/>
      <c r="H53" s="1"/>
      <c r="I53" s="1"/>
      <c r="J53" s="10">
        <v>2.2000000000000002</v>
      </c>
      <c r="K53" s="161" t="s">
        <v>18</v>
      </c>
      <c r="L53" s="161"/>
      <c r="M53" s="161"/>
      <c r="N53" s="161"/>
      <c r="O53" s="161"/>
      <c r="P53" s="1"/>
      <c r="Q53" s="1"/>
    </row>
    <row r="54" spans="1:17" ht="12" hidden="1" customHeight="1" outlineLevel="1">
      <c r="A54" s="1"/>
      <c r="B54" s="1"/>
      <c r="C54" s="4"/>
      <c r="D54" s="1"/>
      <c r="E54" s="1"/>
      <c r="F54" s="1"/>
      <c r="G54" s="1"/>
      <c r="H54" s="1"/>
      <c r="I54" s="1"/>
      <c r="J54" s="4"/>
      <c r="K54" s="12"/>
      <c r="L54" s="12"/>
      <c r="M54" s="12"/>
      <c r="N54" s="12"/>
      <c r="O54" s="11"/>
      <c r="P54" s="1"/>
      <c r="Q54" s="1"/>
    </row>
    <row r="55" spans="1:17" ht="24.95" hidden="1" customHeight="1" outlineLevel="1">
      <c r="A55" s="1"/>
      <c r="B55" s="1"/>
      <c r="C55" s="4"/>
      <c r="D55" s="1"/>
      <c r="E55" s="1"/>
      <c r="F55" s="1"/>
      <c r="G55" s="1"/>
      <c r="H55" s="1"/>
      <c r="I55" s="1"/>
      <c r="J55" s="10">
        <v>2.2999999999999998</v>
      </c>
      <c r="K55" s="161" t="s">
        <v>19</v>
      </c>
      <c r="L55" s="161"/>
      <c r="M55" s="161"/>
      <c r="N55" s="161"/>
      <c r="O55" s="161"/>
      <c r="P55" s="1"/>
      <c r="Q55" s="1"/>
    </row>
    <row r="56" spans="1:17" ht="12" hidden="1" customHeight="1" outlineLevel="1">
      <c r="A56" s="1"/>
      <c r="B56" s="1"/>
      <c r="C56" s="4"/>
      <c r="D56" s="1"/>
      <c r="E56" s="1"/>
      <c r="F56" s="1"/>
      <c r="G56" s="1"/>
      <c r="H56" s="1"/>
      <c r="I56" s="1"/>
      <c r="J56" s="4"/>
      <c r="K56" s="1"/>
      <c r="L56" s="1"/>
      <c r="M56" s="1"/>
      <c r="N56" s="1"/>
      <c r="O56" s="1"/>
      <c r="P56" s="1"/>
      <c r="Q56" s="1"/>
    </row>
    <row r="57" spans="1:17" ht="24.95" hidden="1" customHeight="1" outlineLevel="1">
      <c r="A57" s="1"/>
      <c r="B57" s="1"/>
      <c r="C57" s="4"/>
      <c r="D57" s="1"/>
      <c r="E57" s="1"/>
      <c r="F57" s="1"/>
      <c r="G57" s="1"/>
      <c r="H57" s="1"/>
      <c r="I57" s="1"/>
      <c r="J57" s="10">
        <v>2.4</v>
      </c>
      <c r="K57" s="161" t="s">
        <v>20</v>
      </c>
      <c r="L57" s="161"/>
      <c r="M57" s="161"/>
      <c r="N57" s="161"/>
      <c r="O57" s="161"/>
      <c r="P57" s="1"/>
      <c r="Q57" s="1"/>
    </row>
    <row r="58" spans="1:17" ht="12" hidden="1" customHeight="1" outlineLevel="1">
      <c r="A58" s="1"/>
      <c r="B58" s="1"/>
      <c r="C58" s="4"/>
      <c r="D58" s="1"/>
      <c r="E58" s="1"/>
      <c r="F58" s="1"/>
      <c r="G58" s="1"/>
      <c r="H58" s="1"/>
      <c r="I58" s="1"/>
      <c r="J58" s="4"/>
      <c r="K58" s="12"/>
      <c r="L58" s="12"/>
      <c r="M58" s="12"/>
      <c r="N58" s="12"/>
      <c r="O58" s="11"/>
      <c r="P58" s="1"/>
      <c r="Q58" s="1"/>
    </row>
    <row r="59" spans="1:17" ht="24.95" hidden="1" customHeight="1" outlineLevel="1">
      <c r="A59" s="1"/>
      <c r="B59" s="1"/>
      <c r="C59" s="4"/>
      <c r="D59" s="1"/>
      <c r="E59" s="1"/>
      <c r="F59" s="1"/>
      <c r="G59" s="1"/>
      <c r="H59" s="1"/>
      <c r="I59" s="1"/>
      <c r="J59" s="10">
        <v>2.5</v>
      </c>
      <c r="K59" s="161" t="s">
        <v>21</v>
      </c>
      <c r="L59" s="161"/>
      <c r="M59" s="161"/>
      <c r="N59" s="161"/>
      <c r="O59" s="161"/>
      <c r="P59" s="1"/>
      <c r="Q59" s="1"/>
    </row>
    <row r="60" spans="1:17" ht="12" hidden="1" customHeight="1" outlineLevel="1">
      <c r="A60" s="1"/>
      <c r="B60" s="1"/>
      <c r="C60" s="4"/>
      <c r="D60" s="1"/>
      <c r="E60" s="1"/>
      <c r="F60" s="1"/>
      <c r="G60" s="1"/>
      <c r="H60" s="1"/>
      <c r="I60" s="1"/>
      <c r="J60" s="4"/>
      <c r="K60" s="12"/>
      <c r="L60" s="12"/>
      <c r="M60" s="12"/>
      <c r="N60" s="12"/>
      <c r="O60" s="11"/>
      <c r="P60" s="1"/>
      <c r="Q60" s="1"/>
    </row>
    <row r="61" spans="1:17" ht="24.95" hidden="1" customHeight="1" outlineLevel="1">
      <c r="A61" s="1"/>
      <c r="B61" s="1"/>
      <c r="C61" s="4"/>
      <c r="D61" s="1"/>
      <c r="E61" s="1"/>
      <c r="F61" s="1"/>
      <c r="G61" s="1"/>
      <c r="H61" s="1"/>
      <c r="I61" s="1"/>
      <c r="J61" s="10">
        <v>2.6</v>
      </c>
      <c r="K61" s="161" t="s">
        <v>22</v>
      </c>
      <c r="L61" s="161"/>
      <c r="M61" s="161"/>
      <c r="N61" s="161"/>
      <c r="O61" s="161"/>
      <c r="P61" s="1"/>
      <c r="Q61" s="1"/>
    </row>
    <row r="62" spans="1:17" ht="12" hidden="1" customHeight="1" outlineLevel="1">
      <c r="A62" s="1"/>
      <c r="B62" s="1"/>
      <c r="C62" s="4"/>
      <c r="D62" s="1"/>
      <c r="E62" s="1"/>
      <c r="F62" s="1"/>
      <c r="G62" s="1"/>
      <c r="H62" s="1"/>
      <c r="I62" s="1"/>
      <c r="J62" s="4"/>
      <c r="K62" s="1"/>
      <c r="L62" s="1"/>
      <c r="M62" s="1"/>
      <c r="N62" s="1"/>
      <c r="O62" s="1"/>
      <c r="P62" s="1"/>
      <c r="Q62" s="1"/>
    </row>
    <row r="63" spans="1:17" ht="24.95" hidden="1" customHeight="1" outlineLevel="1">
      <c r="A63" s="1"/>
      <c r="B63" s="1"/>
      <c r="C63" s="4"/>
      <c r="D63" s="1"/>
      <c r="E63" s="1"/>
      <c r="F63" s="1"/>
      <c r="G63" s="1"/>
      <c r="H63" s="1"/>
      <c r="I63" s="1"/>
      <c r="J63" s="10">
        <v>2.7</v>
      </c>
      <c r="K63" s="161" t="s">
        <v>23</v>
      </c>
      <c r="L63" s="161"/>
      <c r="M63" s="161"/>
      <c r="N63" s="161"/>
      <c r="O63" s="161"/>
      <c r="P63" s="1"/>
      <c r="Q63" s="1"/>
    </row>
    <row r="64" spans="1:17" ht="12" customHeight="1" collapsed="1">
      <c r="A64" s="1"/>
      <c r="B64" s="1"/>
      <c r="C64" s="4"/>
      <c r="D64" s="1"/>
      <c r="E64" s="1"/>
      <c r="F64" s="1"/>
      <c r="G64" s="1"/>
      <c r="H64" s="1"/>
      <c r="I64" s="1"/>
      <c r="J64" s="4"/>
      <c r="K64" s="1"/>
      <c r="L64" s="1"/>
      <c r="M64" s="1"/>
      <c r="N64" s="1"/>
      <c r="O64" s="1"/>
      <c r="P64" s="1"/>
      <c r="Q64" s="1"/>
    </row>
    <row r="65" spans="1:17" ht="50.1" customHeight="1">
      <c r="A65" s="1"/>
      <c r="B65" s="6">
        <v>3</v>
      </c>
      <c r="C65" s="167" t="s">
        <v>24</v>
      </c>
      <c r="D65" s="167"/>
      <c r="E65" s="167"/>
      <c r="F65" s="167"/>
      <c r="G65" s="167"/>
      <c r="H65" s="1"/>
      <c r="I65" s="1"/>
      <c r="J65" s="6">
        <v>4</v>
      </c>
      <c r="K65" s="167" t="s">
        <v>25</v>
      </c>
      <c r="L65" s="167"/>
      <c r="M65" s="167"/>
      <c r="N65" s="167"/>
      <c r="O65" s="167"/>
      <c r="P65" s="1"/>
      <c r="Q65" s="1"/>
    </row>
    <row r="66" spans="1:17" ht="12" customHeight="1">
      <c r="A66" s="1"/>
      <c r="B66" s="7"/>
      <c r="C66" s="5"/>
      <c r="D66" s="5"/>
      <c r="E66" s="5"/>
      <c r="F66" s="5"/>
      <c r="G66" s="8"/>
      <c r="H66" s="1"/>
      <c r="I66" s="7"/>
      <c r="J66" s="9"/>
      <c r="K66" s="5"/>
      <c r="L66" s="5"/>
      <c r="M66" s="5"/>
      <c r="N66" s="1"/>
      <c r="O66" s="1"/>
      <c r="P66" s="1"/>
      <c r="Q66" s="1"/>
    </row>
    <row r="67" spans="1:17" ht="24.95" customHeight="1">
      <c r="A67" s="1"/>
      <c r="B67" s="163" t="s">
        <v>5</v>
      </c>
      <c r="C67" s="163"/>
      <c r="D67" s="163"/>
      <c r="E67" s="163"/>
      <c r="F67" s="163"/>
      <c r="G67" s="163"/>
      <c r="H67" s="1"/>
      <c r="I67" s="7"/>
      <c r="J67" s="163" t="s">
        <v>5</v>
      </c>
      <c r="K67" s="163"/>
      <c r="L67" s="163"/>
      <c r="M67" s="163"/>
      <c r="N67" s="163"/>
      <c r="O67" s="163"/>
      <c r="P67" s="1"/>
      <c r="Q67" s="1"/>
    </row>
    <row r="68" spans="1:17" ht="12" hidden="1" customHeight="1" outlineLevel="1">
      <c r="A68" s="1"/>
      <c r="B68" s="1"/>
      <c r="C68" s="4"/>
      <c r="D68" s="1"/>
      <c r="E68" s="1"/>
      <c r="F68" s="1"/>
      <c r="G68" s="1"/>
      <c r="H68" s="1"/>
      <c r="I68" s="7"/>
      <c r="J68" s="4"/>
      <c r="K68" s="1"/>
      <c r="L68" s="1"/>
      <c r="M68" s="1"/>
      <c r="N68" s="1"/>
      <c r="O68" s="1"/>
      <c r="P68" s="1"/>
      <c r="Q68" s="1"/>
    </row>
    <row r="69" spans="1:17" ht="24.95" hidden="1" customHeight="1" outlineLevel="1">
      <c r="A69" s="1"/>
      <c r="B69" s="10">
        <v>3.1</v>
      </c>
      <c r="C69" s="161" t="s">
        <v>26</v>
      </c>
      <c r="D69" s="161"/>
      <c r="E69" s="161"/>
      <c r="F69" s="161"/>
      <c r="G69" s="161"/>
      <c r="H69" s="1"/>
      <c r="I69" s="7"/>
      <c r="J69" s="10">
        <v>4.0999999999999996</v>
      </c>
      <c r="K69" s="161" t="s">
        <v>27</v>
      </c>
      <c r="L69" s="161"/>
      <c r="M69" s="161"/>
      <c r="N69" s="161"/>
      <c r="O69" s="161"/>
      <c r="P69" s="1"/>
      <c r="Q69" s="1"/>
    </row>
    <row r="70" spans="1:17" ht="12" hidden="1" customHeight="1" outlineLevel="1">
      <c r="A70" s="1"/>
      <c r="B70" s="1"/>
      <c r="C70" s="5"/>
      <c r="D70" s="5"/>
      <c r="E70" s="5"/>
      <c r="F70" s="5"/>
      <c r="G70" s="11"/>
      <c r="H70" s="1"/>
      <c r="I70" s="7"/>
      <c r="J70" s="9"/>
      <c r="K70" s="12"/>
      <c r="L70" s="12"/>
      <c r="M70" s="12"/>
      <c r="N70" s="12"/>
      <c r="O70" s="11"/>
      <c r="P70" s="1"/>
      <c r="Q70" s="1"/>
    </row>
    <row r="71" spans="1:17" ht="24.95" hidden="1" customHeight="1" outlineLevel="1">
      <c r="A71" s="1"/>
      <c r="B71" s="10">
        <v>3.2</v>
      </c>
      <c r="C71" s="161" t="s">
        <v>28</v>
      </c>
      <c r="D71" s="161"/>
      <c r="E71" s="161"/>
      <c r="F71" s="161"/>
      <c r="G71" s="161"/>
      <c r="H71" s="1"/>
      <c r="I71" s="7"/>
      <c r="J71" s="10">
        <v>4.2</v>
      </c>
      <c r="K71" s="161" t="s">
        <v>29</v>
      </c>
      <c r="L71" s="161"/>
      <c r="M71" s="161"/>
      <c r="N71" s="161"/>
      <c r="O71" s="161"/>
      <c r="P71" s="1"/>
      <c r="Q71" s="1"/>
    </row>
    <row r="72" spans="1:17" ht="12" hidden="1" customHeight="1" outlineLevel="1">
      <c r="A72" s="1"/>
      <c r="B72" s="1"/>
      <c r="C72" s="5"/>
      <c r="D72" s="5"/>
      <c r="E72" s="5"/>
      <c r="F72" s="5"/>
      <c r="G72" s="11"/>
      <c r="H72" s="1"/>
      <c r="I72" s="7"/>
      <c r="J72" s="9"/>
      <c r="K72" s="12"/>
      <c r="L72" s="12"/>
      <c r="M72" s="12"/>
      <c r="N72" s="12"/>
      <c r="O72" s="11"/>
      <c r="P72" s="1"/>
      <c r="Q72" s="1"/>
    </row>
    <row r="73" spans="1:17" ht="24.95" hidden="1" customHeight="1" outlineLevel="1">
      <c r="A73" s="1"/>
      <c r="B73" s="10">
        <v>3.3</v>
      </c>
      <c r="C73" s="161" t="s">
        <v>30</v>
      </c>
      <c r="D73" s="161"/>
      <c r="E73" s="161"/>
      <c r="F73" s="161"/>
      <c r="G73" s="161"/>
      <c r="H73" s="1"/>
      <c r="I73" s="7"/>
      <c r="J73" s="10">
        <v>4.3</v>
      </c>
      <c r="K73" s="161" t="s">
        <v>31</v>
      </c>
      <c r="L73" s="161"/>
      <c r="M73" s="161"/>
      <c r="N73" s="161"/>
      <c r="O73" s="161"/>
      <c r="P73" s="1"/>
      <c r="Q73" s="1"/>
    </row>
    <row r="74" spans="1:17" ht="12" hidden="1" customHeight="1" outlineLevel="1">
      <c r="A74" s="1"/>
      <c r="B74" s="9"/>
      <c r="C74" s="5"/>
      <c r="D74" s="5"/>
      <c r="E74" s="5"/>
      <c r="F74" s="5"/>
      <c r="G74" s="11"/>
      <c r="H74" s="1"/>
      <c r="I74" s="7"/>
      <c r="J74" s="9"/>
      <c r="K74" s="12"/>
      <c r="L74" s="12"/>
      <c r="M74" s="12"/>
      <c r="N74" s="12"/>
      <c r="O74" s="11"/>
      <c r="P74" s="1"/>
      <c r="Q74" s="1"/>
    </row>
    <row r="75" spans="1:17" ht="24.95" hidden="1" customHeight="1" outlineLevel="1">
      <c r="A75" s="1"/>
      <c r="B75" s="10">
        <v>3.4</v>
      </c>
      <c r="C75" s="161" t="s">
        <v>32</v>
      </c>
      <c r="D75" s="161"/>
      <c r="E75" s="161"/>
      <c r="F75" s="161"/>
      <c r="G75" s="161"/>
      <c r="H75" s="1"/>
      <c r="I75" s="7"/>
      <c r="J75" s="10">
        <v>4.4000000000000004</v>
      </c>
      <c r="K75" s="161" t="s">
        <v>33</v>
      </c>
      <c r="L75" s="161"/>
      <c r="M75" s="161"/>
      <c r="N75" s="161"/>
      <c r="O75" s="161"/>
      <c r="P75" s="1"/>
      <c r="Q75" s="1"/>
    </row>
    <row r="76" spans="1:17" ht="12" hidden="1" customHeight="1" outlineLevel="1">
      <c r="A76" s="1"/>
      <c r="B76" s="1"/>
      <c r="C76" s="5"/>
      <c r="D76" s="5"/>
      <c r="E76" s="5"/>
      <c r="F76" s="5"/>
      <c r="G76" s="11"/>
      <c r="H76" s="1"/>
      <c r="I76" s="7"/>
      <c r="J76" s="9"/>
      <c r="K76" s="12"/>
      <c r="L76" s="12"/>
      <c r="M76" s="12"/>
      <c r="N76" s="12"/>
      <c r="O76" s="11"/>
      <c r="P76" s="1"/>
      <c r="Q76" s="1"/>
    </row>
    <row r="77" spans="1:17" ht="24.95" hidden="1" customHeight="1" outlineLevel="1">
      <c r="A77" s="1"/>
      <c r="B77" s="13"/>
      <c r="C77" s="145"/>
      <c r="D77" s="145"/>
      <c r="E77" s="145"/>
      <c r="F77" s="145"/>
      <c r="G77" s="145"/>
      <c r="H77" s="1"/>
      <c r="I77" s="7"/>
      <c r="J77" s="10">
        <v>4.5</v>
      </c>
      <c r="K77" s="161" t="s">
        <v>31</v>
      </c>
      <c r="L77" s="161"/>
      <c r="M77" s="161"/>
      <c r="N77" s="161"/>
      <c r="O77" s="161"/>
      <c r="P77" s="1"/>
      <c r="Q77" s="1"/>
    </row>
    <row r="78" spans="1:17" ht="12" hidden="1" customHeight="1" outlineLevel="1">
      <c r="A78" s="1"/>
      <c r="B78" s="9"/>
      <c r="C78" s="5"/>
      <c r="D78" s="5"/>
      <c r="E78" s="5"/>
      <c r="F78" s="5"/>
      <c r="G78" s="11"/>
      <c r="H78" s="1"/>
      <c r="I78" s="7"/>
      <c r="J78" s="9"/>
      <c r="K78" s="12"/>
      <c r="L78" s="12"/>
      <c r="M78" s="12"/>
      <c r="N78" s="12"/>
      <c r="O78" s="11"/>
      <c r="P78" s="1"/>
      <c r="Q78" s="1"/>
    </row>
    <row r="79" spans="1:17" ht="24.95" hidden="1" customHeight="1" outlineLevel="1">
      <c r="A79" s="1"/>
      <c r="B79" s="13"/>
      <c r="C79" s="145"/>
      <c r="D79" s="145"/>
      <c r="E79" s="145"/>
      <c r="F79" s="145"/>
      <c r="G79" s="145"/>
      <c r="H79" s="1"/>
      <c r="I79" s="7"/>
      <c r="J79" s="10">
        <v>4.5999999999999996</v>
      </c>
      <c r="K79" s="161" t="s">
        <v>33</v>
      </c>
      <c r="L79" s="161"/>
      <c r="M79" s="161"/>
      <c r="N79" s="161"/>
      <c r="O79" s="161"/>
      <c r="P79" s="1"/>
      <c r="Q79" s="1"/>
    </row>
    <row r="80" spans="1:17" ht="12" customHeight="1" collapsed="1">
      <c r="A80" s="1"/>
      <c r="B80" s="1"/>
      <c r="C80" s="4"/>
      <c r="D80" s="1"/>
      <c r="E80" s="1"/>
      <c r="F80" s="1"/>
      <c r="G80" s="1"/>
      <c r="H80" s="1"/>
      <c r="I80" s="7"/>
      <c r="J80" s="9"/>
      <c r="K80" s="12"/>
      <c r="L80" s="12"/>
      <c r="M80" s="12"/>
      <c r="N80" s="12"/>
      <c r="O80" s="11"/>
      <c r="P80" s="1"/>
      <c r="Q80" s="1"/>
    </row>
    <row r="81" spans="1:17" ht="24.95" customHeight="1">
      <c r="A81" s="1"/>
      <c r="B81" s="163" t="s">
        <v>14</v>
      </c>
      <c r="C81" s="163"/>
      <c r="D81" s="163"/>
      <c r="E81" s="163"/>
      <c r="F81" s="163"/>
      <c r="G81" s="163"/>
      <c r="H81" s="1"/>
      <c r="I81" s="7"/>
      <c r="J81" s="163" t="s">
        <v>14</v>
      </c>
      <c r="K81" s="163"/>
      <c r="L81" s="163"/>
      <c r="M81" s="163"/>
      <c r="N81" s="163"/>
      <c r="O81" s="163"/>
      <c r="P81" s="1"/>
      <c r="Q81" s="1"/>
    </row>
    <row r="82" spans="1:17" ht="12" hidden="1" customHeight="1" outlineLevel="1">
      <c r="A82" s="1"/>
      <c r="B82" s="1"/>
      <c r="C82" s="4"/>
      <c r="D82" s="1"/>
      <c r="E82" s="1"/>
      <c r="F82" s="1"/>
      <c r="G82" s="1"/>
      <c r="H82" s="1"/>
      <c r="I82" s="7"/>
      <c r="J82" s="4"/>
      <c r="K82" s="1"/>
      <c r="L82" s="1"/>
      <c r="M82" s="1"/>
      <c r="N82" s="1"/>
      <c r="O82" s="1"/>
      <c r="P82" s="1"/>
      <c r="Q82" s="1"/>
    </row>
    <row r="83" spans="1:17" ht="24.95" hidden="1" customHeight="1" outlineLevel="1">
      <c r="A83" s="1"/>
      <c r="B83" s="10">
        <v>3.1</v>
      </c>
      <c r="C83" s="161" t="s">
        <v>26</v>
      </c>
      <c r="D83" s="161"/>
      <c r="E83" s="161"/>
      <c r="F83" s="161"/>
      <c r="G83" s="161"/>
      <c r="H83" s="1"/>
      <c r="I83" s="7"/>
      <c r="J83" s="10">
        <v>4.0999999999999996</v>
      </c>
      <c r="K83" s="161" t="s">
        <v>27</v>
      </c>
      <c r="L83" s="161"/>
      <c r="M83" s="161"/>
      <c r="N83" s="161"/>
      <c r="O83" s="161"/>
      <c r="P83" s="1"/>
      <c r="Q83" s="1"/>
    </row>
    <row r="84" spans="1:17" ht="12" hidden="1" customHeight="1" outlineLevel="1">
      <c r="A84" s="1"/>
      <c r="B84" s="1"/>
      <c r="C84" s="5"/>
      <c r="D84" s="5"/>
      <c r="E84" s="5"/>
      <c r="F84" s="5"/>
      <c r="G84" s="11"/>
      <c r="H84" s="1"/>
      <c r="I84" s="7"/>
      <c r="J84" s="9"/>
      <c r="K84" s="12"/>
      <c r="L84" s="12"/>
      <c r="M84" s="12"/>
      <c r="N84" s="12"/>
      <c r="O84" s="11"/>
      <c r="P84" s="1"/>
      <c r="Q84" s="1"/>
    </row>
    <row r="85" spans="1:17" ht="24.95" hidden="1" customHeight="1" outlineLevel="1">
      <c r="A85" s="1"/>
      <c r="B85" s="10">
        <v>3.2</v>
      </c>
      <c r="C85" s="161" t="s">
        <v>28</v>
      </c>
      <c r="D85" s="161"/>
      <c r="E85" s="161"/>
      <c r="F85" s="161"/>
      <c r="G85" s="161"/>
      <c r="H85" s="1"/>
      <c r="I85" s="7"/>
      <c r="J85" s="10">
        <v>4.2</v>
      </c>
      <c r="K85" s="161" t="s">
        <v>29</v>
      </c>
      <c r="L85" s="161"/>
      <c r="M85" s="161"/>
      <c r="N85" s="161"/>
      <c r="O85" s="161"/>
      <c r="P85" s="1"/>
      <c r="Q85" s="1"/>
    </row>
    <row r="86" spans="1:17" ht="12" hidden="1" customHeight="1" outlineLevel="1">
      <c r="A86" s="1"/>
      <c r="B86" s="1"/>
      <c r="C86" s="5"/>
      <c r="D86" s="5"/>
      <c r="E86" s="5"/>
      <c r="F86" s="5"/>
      <c r="G86" s="11"/>
      <c r="H86" s="1"/>
      <c r="I86" s="7"/>
      <c r="J86" s="9"/>
      <c r="K86" s="12"/>
      <c r="L86" s="12"/>
      <c r="M86" s="12"/>
      <c r="N86" s="12"/>
      <c r="O86" s="11"/>
      <c r="P86" s="1"/>
      <c r="Q86" s="1"/>
    </row>
    <row r="87" spans="1:17" ht="24.95" hidden="1" customHeight="1" outlineLevel="1">
      <c r="A87" s="1"/>
      <c r="B87" s="10">
        <v>3.3</v>
      </c>
      <c r="C87" s="161" t="s">
        <v>30</v>
      </c>
      <c r="D87" s="161"/>
      <c r="E87" s="161"/>
      <c r="F87" s="161"/>
      <c r="G87" s="161"/>
      <c r="H87" s="1"/>
      <c r="I87" s="7"/>
      <c r="J87" s="10">
        <v>4.3</v>
      </c>
      <c r="K87" s="161" t="s">
        <v>31</v>
      </c>
      <c r="L87" s="161"/>
      <c r="M87" s="161"/>
      <c r="N87" s="161"/>
      <c r="O87" s="161"/>
      <c r="P87" s="1"/>
      <c r="Q87" s="1"/>
    </row>
    <row r="88" spans="1:17" ht="12" hidden="1" customHeight="1" outlineLevel="1">
      <c r="A88" s="1"/>
      <c r="C88" s="5"/>
      <c r="D88" s="5"/>
      <c r="E88" s="5"/>
      <c r="F88" s="5"/>
      <c r="G88" s="11"/>
      <c r="H88" s="1"/>
      <c r="I88" s="7"/>
      <c r="J88" s="9"/>
      <c r="K88" s="12"/>
      <c r="L88" s="12"/>
      <c r="M88" s="12"/>
      <c r="N88" s="12"/>
      <c r="O88" s="11"/>
      <c r="P88" s="1"/>
      <c r="Q88" s="1"/>
    </row>
    <row r="89" spans="1:17" ht="24.95" hidden="1" customHeight="1" outlineLevel="1">
      <c r="A89" s="1"/>
      <c r="B89" s="10">
        <v>3.4</v>
      </c>
      <c r="C89" s="161" t="s">
        <v>32</v>
      </c>
      <c r="D89" s="161"/>
      <c r="E89" s="161"/>
      <c r="F89" s="161"/>
      <c r="G89" s="161"/>
      <c r="H89" s="1"/>
      <c r="I89" s="7"/>
      <c r="J89" s="10">
        <v>4.4000000000000004</v>
      </c>
      <c r="K89" s="161" t="s">
        <v>33</v>
      </c>
      <c r="L89" s="161"/>
      <c r="M89" s="161"/>
      <c r="N89" s="161"/>
      <c r="O89" s="161"/>
      <c r="P89" s="1"/>
      <c r="Q89" s="1"/>
    </row>
    <row r="90" spans="1:17" ht="12" hidden="1" customHeight="1" outlineLevel="1">
      <c r="A90" s="1"/>
      <c r="B90" s="1"/>
      <c r="C90" s="4"/>
      <c r="D90" s="1"/>
      <c r="E90" s="1"/>
      <c r="F90" s="1"/>
      <c r="G90" s="1"/>
      <c r="H90" s="1"/>
      <c r="I90" s="7"/>
      <c r="J90" s="9"/>
      <c r="K90" s="12"/>
      <c r="L90" s="12"/>
      <c r="M90" s="12"/>
      <c r="N90" s="12"/>
      <c r="O90" s="11"/>
      <c r="P90" s="1"/>
      <c r="Q90" s="1"/>
    </row>
    <row r="91" spans="1:17" ht="24.95" hidden="1" customHeight="1" outlineLevel="1">
      <c r="A91" s="1"/>
      <c r="B91" s="1"/>
      <c r="C91" s="4"/>
      <c r="D91" s="1"/>
      <c r="E91" s="1"/>
      <c r="F91" s="1"/>
      <c r="G91" s="1"/>
      <c r="H91" s="1"/>
      <c r="I91" s="7"/>
      <c r="J91" s="10">
        <v>4.5</v>
      </c>
      <c r="K91" s="161" t="s">
        <v>31</v>
      </c>
      <c r="L91" s="161"/>
      <c r="M91" s="161"/>
      <c r="N91" s="161"/>
      <c r="O91" s="161"/>
      <c r="P91" s="1"/>
      <c r="Q91" s="1"/>
    </row>
    <row r="92" spans="1:17" ht="12" hidden="1" customHeight="1" outlineLevel="1">
      <c r="A92" s="1"/>
      <c r="B92" s="9"/>
      <c r="C92" s="5"/>
      <c r="D92" s="5"/>
      <c r="E92" s="5"/>
      <c r="F92" s="5"/>
      <c r="G92" s="11"/>
      <c r="H92" s="1"/>
      <c r="I92" s="7"/>
      <c r="J92" s="9"/>
      <c r="K92" s="12"/>
      <c r="L92" s="12"/>
      <c r="M92" s="12"/>
      <c r="N92" s="12"/>
      <c r="O92" s="11"/>
      <c r="P92" s="1"/>
      <c r="Q92" s="1"/>
    </row>
    <row r="93" spans="1:17" ht="24.95" hidden="1" customHeight="1" outlineLevel="1">
      <c r="A93" s="1"/>
      <c r="B93" s="1"/>
      <c r="C93" s="4"/>
      <c r="D93" s="1"/>
      <c r="E93" s="1"/>
      <c r="F93" s="1"/>
      <c r="G93" s="1"/>
      <c r="H93" s="1"/>
      <c r="I93" s="7"/>
      <c r="J93" s="10">
        <v>4.5999999999999996</v>
      </c>
      <c r="K93" s="161" t="s">
        <v>33</v>
      </c>
      <c r="L93" s="161"/>
      <c r="M93" s="161"/>
      <c r="N93" s="161"/>
      <c r="O93" s="161"/>
      <c r="P93" s="1"/>
      <c r="Q93" s="1"/>
    </row>
    <row r="94" spans="1:17" ht="12" customHeight="1" collapsed="1">
      <c r="A94" s="1"/>
      <c r="B94" s="1"/>
      <c r="C94" s="4"/>
      <c r="D94" s="1"/>
      <c r="E94" s="1"/>
      <c r="F94" s="1"/>
      <c r="G94" s="1"/>
      <c r="H94" s="1"/>
      <c r="I94" s="7"/>
      <c r="J94" s="4"/>
      <c r="K94" s="1"/>
      <c r="L94" s="1"/>
      <c r="M94" s="1"/>
      <c r="N94" s="1"/>
      <c r="O94" s="1"/>
      <c r="P94" s="1"/>
      <c r="Q94" s="1"/>
    </row>
    <row r="95" spans="1:17" ht="24.95" customHeight="1">
      <c r="A95" s="1"/>
      <c r="B95" s="163" t="s">
        <v>16</v>
      </c>
      <c r="C95" s="163"/>
      <c r="D95" s="163"/>
      <c r="E95" s="163"/>
      <c r="F95" s="163"/>
      <c r="G95" s="163"/>
      <c r="H95" s="1"/>
      <c r="I95" s="7"/>
      <c r="J95" s="163" t="s">
        <v>16</v>
      </c>
      <c r="K95" s="163"/>
      <c r="L95" s="163"/>
      <c r="M95" s="163"/>
      <c r="N95" s="163"/>
      <c r="O95" s="163"/>
      <c r="P95" s="1"/>
      <c r="Q95" s="1"/>
    </row>
    <row r="96" spans="1:17" ht="12" hidden="1" customHeight="1" outlineLevel="1">
      <c r="A96" s="1"/>
      <c r="B96" s="1"/>
      <c r="C96" s="4"/>
      <c r="D96" s="1"/>
      <c r="E96" s="1"/>
      <c r="F96" s="1"/>
      <c r="G96" s="1"/>
      <c r="H96" s="1"/>
      <c r="I96" s="7"/>
      <c r="J96" s="1"/>
      <c r="K96" s="1"/>
      <c r="L96" s="1"/>
      <c r="M96" s="1"/>
      <c r="N96" s="1"/>
      <c r="O96" s="1"/>
      <c r="P96" s="1"/>
      <c r="Q96" s="1"/>
    </row>
    <row r="97" spans="1:17" ht="24.95" hidden="1" customHeight="1" outlineLevel="1">
      <c r="A97" s="1"/>
      <c r="B97" s="10">
        <v>3.1</v>
      </c>
      <c r="C97" s="161" t="s">
        <v>34</v>
      </c>
      <c r="D97" s="161"/>
      <c r="E97" s="161"/>
      <c r="F97" s="161"/>
      <c r="G97" s="161"/>
      <c r="H97" s="1"/>
      <c r="I97" s="7"/>
      <c r="J97" s="10">
        <v>4.0999999999999996</v>
      </c>
      <c r="K97" s="161" t="s">
        <v>35</v>
      </c>
      <c r="L97" s="161"/>
      <c r="M97" s="161"/>
      <c r="N97" s="161"/>
      <c r="O97" s="161"/>
      <c r="P97" s="1"/>
      <c r="Q97" s="1"/>
    </row>
    <row r="98" spans="1:17" ht="12" hidden="1" customHeight="1" outlineLevel="1">
      <c r="A98" s="1"/>
      <c r="B98" s="1"/>
      <c r="C98" s="5"/>
      <c r="D98" s="5"/>
      <c r="E98" s="5"/>
      <c r="F98" s="5"/>
      <c r="G98" s="11"/>
      <c r="H98" s="1"/>
      <c r="I98" s="1"/>
      <c r="J98" s="1"/>
      <c r="K98" s="12"/>
      <c r="L98" s="12"/>
      <c r="M98" s="12"/>
      <c r="N98" s="12"/>
      <c r="O98" s="11"/>
      <c r="P98" s="1"/>
      <c r="Q98" s="1"/>
    </row>
    <row r="99" spans="1:17" ht="24.95" hidden="1" customHeight="1" outlineLevel="1">
      <c r="A99" s="1"/>
      <c r="B99" s="10">
        <v>3.2</v>
      </c>
      <c r="C99" s="161" t="s">
        <v>36</v>
      </c>
      <c r="D99" s="161"/>
      <c r="E99" s="161"/>
      <c r="F99" s="161"/>
      <c r="G99" s="161"/>
      <c r="H99" s="1"/>
      <c r="I99" s="7"/>
      <c r="J99" s="10">
        <v>4.2</v>
      </c>
      <c r="K99" s="168" t="s">
        <v>37</v>
      </c>
      <c r="L99" s="168"/>
      <c r="M99" s="168"/>
      <c r="N99" s="168"/>
      <c r="O99" s="168"/>
      <c r="P99" s="1"/>
      <c r="Q99" s="1"/>
    </row>
    <row r="100" spans="1:17" ht="12" hidden="1" customHeight="1" outlineLevel="1">
      <c r="A100" s="1"/>
      <c r="B100" s="1"/>
      <c r="C100" s="5"/>
      <c r="D100" s="5"/>
      <c r="E100" s="5"/>
      <c r="F100" s="5"/>
      <c r="G100" s="11"/>
      <c r="H100" s="1"/>
      <c r="I100" s="1"/>
      <c r="J100" s="9"/>
      <c r="K100" s="12"/>
      <c r="L100" s="12"/>
      <c r="M100" s="12"/>
      <c r="N100" s="12"/>
      <c r="O100" s="11"/>
      <c r="P100" s="1"/>
      <c r="Q100" s="1"/>
    </row>
    <row r="101" spans="1:17" ht="24.95" hidden="1" customHeight="1" outlineLevel="1">
      <c r="A101" s="1"/>
      <c r="B101" s="10">
        <v>3.3</v>
      </c>
      <c r="C101" s="161" t="s">
        <v>38</v>
      </c>
      <c r="D101" s="161"/>
      <c r="E101" s="161"/>
      <c r="F101" s="161"/>
      <c r="G101" s="161"/>
      <c r="H101" s="1"/>
      <c r="I101" s="1"/>
      <c r="J101" s="13"/>
      <c r="K101" s="145"/>
      <c r="L101" s="145"/>
      <c r="M101" s="145"/>
      <c r="N101" s="145"/>
      <c r="O101" s="145"/>
      <c r="P101" s="1"/>
      <c r="Q101" s="1"/>
    </row>
    <row r="102" spans="1:17" ht="12" hidden="1" customHeight="1" outlineLevel="1">
      <c r="A102" s="1"/>
      <c r="B102" s="1"/>
      <c r="C102" s="5"/>
      <c r="D102" s="5"/>
      <c r="E102" s="5"/>
      <c r="F102" s="5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24.95" hidden="1" customHeight="1" outlineLevel="1">
      <c r="A103" s="1"/>
      <c r="B103" s="10">
        <v>3.4</v>
      </c>
      <c r="C103" s="161" t="s">
        <v>39</v>
      </c>
      <c r="D103" s="161"/>
      <c r="E103" s="161"/>
      <c r="F103" s="161"/>
      <c r="G103" s="16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2" hidden="1" customHeight="1" outlineLevel="1">
      <c r="A104" s="1"/>
      <c r="B104" s="1"/>
      <c r="C104" s="5"/>
      <c r="D104" s="5"/>
      <c r="E104" s="5"/>
      <c r="F104" s="5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24.95" hidden="1" customHeight="1" outlineLevel="1">
      <c r="A105" s="1"/>
      <c r="B105" s="10">
        <v>3.5</v>
      </c>
      <c r="C105" s="161" t="s">
        <v>40</v>
      </c>
      <c r="D105" s="161"/>
      <c r="E105" s="161"/>
      <c r="F105" s="161"/>
      <c r="G105" s="16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collapsed="1">
      <c r="A106" s="1"/>
      <c r="B106" s="1"/>
      <c r="C106" s="4"/>
      <c r="D106" s="1"/>
      <c r="E106" s="1"/>
      <c r="F106" s="1"/>
      <c r="G106" s="1"/>
      <c r="H106" s="1"/>
      <c r="I106" s="1"/>
      <c r="J106" s="4"/>
      <c r="K106" s="1"/>
      <c r="L106" s="1"/>
      <c r="M106" s="1"/>
      <c r="N106" s="1"/>
      <c r="O106" s="1"/>
      <c r="P106" s="1"/>
      <c r="Q106" s="1"/>
    </row>
    <row r="107" spans="1:17" ht="50.1" customHeight="1">
      <c r="A107" s="1"/>
      <c r="B107" s="6">
        <v>5</v>
      </c>
      <c r="C107" s="167" t="s">
        <v>41</v>
      </c>
      <c r="D107" s="167"/>
      <c r="E107" s="167"/>
      <c r="F107" s="167"/>
      <c r="G107" s="167"/>
      <c r="H107" s="1"/>
      <c r="I107" s="1"/>
      <c r="J107" s="6">
        <v>6</v>
      </c>
      <c r="K107" s="167" t="s">
        <v>42</v>
      </c>
      <c r="L107" s="167"/>
      <c r="M107" s="167"/>
      <c r="N107" s="167"/>
      <c r="O107" s="167"/>
      <c r="P107" s="1"/>
      <c r="Q107" s="1"/>
    </row>
    <row r="108" spans="1:17" ht="12" customHeight="1">
      <c r="A108" s="1"/>
      <c r="B108" s="7"/>
      <c r="C108" s="5"/>
      <c r="D108" s="5"/>
      <c r="E108" s="5"/>
      <c r="F108" s="5"/>
      <c r="G108" s="8"/>
      <c r="H108" s="1"/>
      <c r="I108" s="7"/>
      <c r="J108" s="9"/>
      <c r="K108" s="5"/>
      <c r="L108" s="5"/>
      <c r="M108" s="5"/>
      <c r="N108" s="1"/>
      <c r="O108" s="1"/>
      <c r="P108" s="1"/>
      <c r="Q108" s="1"/>
    </row>
    <row r="109" spans="1:17" ht="24.95" customHeight="1">
      <c r="A109" s="1"/>
      <c r="B109" s="163" t="s">
        <v>5</v>
      </c>
      <c r="C109" s="163"/>
      <c r="D109" s="163"/>
      <c r="E109" s="163"/>
      <c r="F109" s="163"/>
      <c r="G109" s="163"/>
      <c r="H109" s="1"/>
      <c r="I109" s="7"/>
      <c r="J109" s="163" t="s">
        <v>5</v>
      </c>
      <c r="K109" s="163"/>
      <c r="L109" s="163"/>
      <c r="M109" s="163"/>
      <c r="N109" s="163"/>
      <c r="O109" s="163"/>
      <c r="P109" s="1"/>
      <c r="Q109" s="1"/>
    </row>
    <row r="110" spans="1:17" ht="12" hidden="1" customHeight="1" outlineLevel="1">
      <c r="A110" s="1"/>
      <c r="B110" s="1"/>
      <c r="C110" s="4"/>
      <c r="D110" s="1"/>
      <c r="E110" s="1"/>
      <c r="F110" s="1"/>
      <c r="G110" s="1"/>
      <c r="H110" s="1"/>
      <c r="I110" s="7"/>
      <c r="J110" s="9"/>
      <c r="K110" s="1"/>
      <c r="L110" s="1"/>
      <c r="M110" s="1"/>
      <c r="N110" s="1"/>
      <c r="O110" s="1"/>
      <c r="P110" s="1"/>
      <c r="Q110" s="1"/>
    </row>
    <row r="111" spans="1:17" ht="24.95" hidden="1" customHeight="1" outlineLevel="1">
      <c r="A111" s="1"/>
      <c r="B111" s="10">
        <v>5.0999999999999996</v>
      </c>
      <c r="C111" s="161"/>
      <c r="D111" s="161"/>
      <c r="E111" s="161"/>
      <c r="F111" s="161"/>
      <c r="G111" s="161"/>
      <c r="H111" s="1"/>
      <c r="I111" s="7"/>
      <c r="J111" s="10">
        <v>6.1</v>
      </c>
      <c r="K111" s="161"/>
      <c r="L111" s="161"/>
      <c r="M111" s="161"/>
      <c r="N111" s="161"/>
      <c r="O111" s="161"/>
      <c r="P111" s="1"/>
      <c r="Q111" s="1"/>
    </row>
    <row r="112" spans="1:17" ht="12" hidden="1" customHeight="1" outlineLevel="1">
      <c r="A112" s="1"/>
      <c r="B112" s="9"/>
      <c r="C112" s="5"/>
      <c r="D112" s="5"/>
      <c r="E112" s="5"/>
      <c r="F112" s="5"/>
      <c r="G112" s="11"/>
      <c r="H112" s="1"/>
      <c r="I112" s="7"/>
      <c r="J112" s="4"/>
      <c r="K112" s="12"/>
      <c r="L112" s="12"/>
      <c r="M112" s="12"/>
      <c r="N112" s="12"/>
      <c r="O112" s="11"/>
      <c r="P112" s="1"/>
      <c r="Q112" s="1"/>
    </row>
    <row r="113" spans="1:17" ht="24.95" hidden="1" customHeight="1" outlineLevel="1">
      <c r="A113" s="1"/>
      <c r="B113" s="10">
        <v>5.2</v>
      </c>
      <c r="C113" s="161"/>
      <c r="D113" s="161"/>
      <c r="E113" s="161"/>
      <c r="F113" s="161"/>
      <c r="G113" s="161"/>
      <c r="H113" s="1"/>
      <c r="I113" s="7"/>
      <c r="J113" s="10">
        <v>6.2</v>
      </c>
      <c r="K113" s="161"/>
      <c r="L113" s="161"/>
      <c r="M113" s="161"/>
      <c r="N113" s="161"/>
      <c r="O113" s="161"/>
      <c r="P113" s="1"/>
      <c r="Q113" s="1"/>
    </row>
    <row r="114" spans="1:17" ht="12" hidden="1" customHeight="1" outlineLevel="1">
      <c r="A114" s="1"/>
      <c r="B114" s="9"/>
      <c r="C114" s="5"/>
      <c r="D114" s="5"/>
      <c r="E114" s="5"/>
      <c r="F114" s="5"/>
      <c r="G114" s="11"/>
      <c r="H114" s="1"/>
      <c r="I114" s="7"/>
      <c r="J114" s="9"/>
      <c r="K114" s="12"/>
      <c r="L114" s="12"/>
      <c r="M114" s="12"/>
      <c r="N114" s="12"/>
      <c r="O114" s="11"/>
      <c r="P114" s="1"/>
      <c r="Q114" s="1"/>
    </row>
    <row r="115" spans="1:17" ht="24.95" hidden="1" customHeight="1" outlineLevel="1">
      <c r="A115" s="1"/>
      <c r="B115" s="10">
        <v>5.3</v>
      </c>
      <c r="C115" s="161"/>
      <c r="D115" s="161"/>
      <c r="E115" s="161"/>
      <c r="F115" s="161"/>
      <c r="G115" s="161"/>
      <c r="H115" s="1"/>
      <c r="I115" s="7"/>
      <c r="J115" s="10">
        <v>6.3</v>
      </c>
      <c r="K115" s="161"/>
      <c r="L115" s="161"/>
      <c r="M115" s="161"/>
      <c r="N115" s="161"/>
      <c r="O115" s="161"/>
      <c r="P115" s="1"/>
      <c r="Q115" s="1"/>
    </row>
    <row r="116" spans="1:17" ht="12" hidden="1" customHeight="1" outlineLevel="1">
      <c r="A116" s="1"/>
      <c r="B116" s="9"/>
      <c r="C116" s="4"/>
      <c r="D116" s="1"/>
      <c r="E116" s="1"/>
      <c r="F116" s="1"/>
      <c r="G116" s="1"/>
      <c r="H116" s="1"/>
      <c r="I116" s="7"/>
      <c r="J116" s="4"/>
      <c r="K116" s="1"/>
      <c r="L116" s="1"/>
      <c r="M116" s="1"/>
      <c r="N116" s="1"/>
      <c r="O116" s="1"/>
      <c r="P116" s="1"/>
      <c r="Q116" s="1"/>
    </row>
    <row r="117" spans="1:17" ht="24.95" hidden="1" customHeight="1" outlineLevel="1">
      <c r="A117" s="1"/>
      <c r="B117" s="10">
        <v>5.4</v>
      </c>
      <c r="C117" s="161"/>
      <c r="D117" s="161"/>
      <c r="E117" s="161"/>
      <c r="F117" s="161"/>
      <c r="G117" s="161"/>
      <c r="H117" s="1"/>
      <c r="I117" s="7"/>
      <c r="J117" s="10">
        <v>6.4</v>
      </c>
      <c r="K117" s="161"/>
      <c r="L117" s="161"/>
      <c r="M117" s="161"/>
      <c r="N117" s="161"/>
      <c r="O117" s="161"/>
      <c r="P117" s="1"/>
      <c r="Q117" s="1"/>
    </row>
    <row r="118" spans="1:17" ht="12" hidden="1" customHeight="1" outlineLevel="1">
      <c r="A118" s="1"/>
      <c r="B118" s="9"/>
      <c r="C118" s="5"/>
      <c r="D118" s="5"/>
      <c r="E118" s="5"/>
      <c r="F118" s="5"/>
      <c r="G118" s="11"/>
      <c r="H118" s="1"/>
      <c r="I118" s="7"/>
      <c r="J118" s="9"/>
      <c r="K118" s="12"/>
      <c r="L118" s="12"/>
      <c r="M118" s="12"/>
      <c r="N118" s="12"/>
      <c r="O118" s="11"/>
      <c r="P118" s="1"/>
      <c r="Q118" s="1"/>
    </row>
    <row r="119" spans="1:17" ht="24.95" hidden="1" customHeight="1" outlineLevel="1">
      <c r="A119" s="1"/>
      <c r="B119" s="10">
        <v>5.5</v>
      </c>
      <c r="C119" s="161"/>
      <c r="D119" s="161"/>
      <c r="E119" s="161"/>
      <c r="F119" s="161"/>
      <c r="G119" s="161"/>
      <c r="H119" s="1"/>
      <c r="I119" s="7"/>
      <c r="J119" s="10">
        <v>6.5</v>
      </c>
      <c r="K119" s="161"/>
      <c r="L119" s="161"/>
      <c r="M119" s="161"/>
      <c r="N119" s="161"/>
      <c r="O119" s="161"/>
      <c r="P119" s="1"/>
      <c r="Q119" s="1"/>
    </row>
    <row r="120" spans="1:17" ht="12" hidden="1" customHeight="1" outlineLevel="1">
      <c r="A120" s="1"/>
      <c r="B120" s="9"/>
      <c r="C120" s="5"/>
      <c r="D120" s="5"/>
      <c r="E120" s="5"/>
      <c r="F120" s="5"/>
      <c r="G120" s="11"/>
      <c r="H120" s="1"/>
      <c r="I120" s="7"/>
      <c r="J120" s="4"/>
      <c r="K120" s="12"/>
      <c r="L120" s="12"/>
      <c r="M120" s="12"/>
      <c r="N120" s="12"/>
      <c r="O120" s="11"/>
      <c r="P120" s="1"/>
      <c r="Q120" s="1"/>
    </row>
    <row r="121" spans="1:17" ht="24.95" hidden="1" customHeight="1" outlineLevel="1">
      <c r="A121" s="1"/>
      <c r="B121" s="10">
        <v>5.6</v>
      </c>
      <c r="C121" s="161"/>
      <c r="D121" s="161"/>
      <c r="E121" s="161"/>
      <c r="F121" s="161"/>
      <c r="G121" s="161"/>
      <c r="H121" s="1"/>
      <c r="I121" s="7"/>
      <c r="J121" s="10">
        <v>6.6</v>
      </c>
      <c r="K121" s="161"/>
      <c r="L121" s="161"/>
      <c r="M121" s="161"/>
      <c r="N121" s="161"/>
      <c r="O121" s="161"/>
      <c r="P121" s="1"/>
      <c r="Q121" s="1"/>
    </row>
    <row r="122" spans="1:17" ht="12" hidden="1" customHeight="1" outlineLevel="1">
      <c r="A122" s="1"/>
      <c r="B122" s="9"/>
      <c r="C122" s="5"/>
      <c r="D122" s="5"/>
      <c r="E122" s="5"/>
      <c r="F122" s="5"/>
      <c r="G122" s="11"/>
      <c r="H122" s="1"/>
      <c r="I122" s="7"/>
      <c r="J122" s="9"/>
      <c r="K122" s="1"/>
      <c r="L122" s="1"/>
      <c r="M122" s="1"/>
      <c r="N122" s="1"/>
      <c r="O122" s="1"/>
      <c r="P122" s="1"/>
      <c r="Q122" s="1"/>
    </row>
    <row r="123" spans="1:17" ht="24.95" hidden="1" customHeight="1" outlineLevel="1">
      <c r="A123" s="1"/>
      <c r="B123" s="10">
        <v>5.7</v>
      </c>
      <c r="C123" s="161"/>
      <c r="D123" s="161"/>
      <c r="E123" s="161"/>
      <c r="F123" s="161"/>
      <c r="G123" s="161"/>
      <c r="H123" s="1"/>
      <c r="I123" s="7"/>
      <c r="J123" s="10">
        <v>6.7</v>
      </c>
      <c r="K123" s="161"/>
      <c r="L123" s="161"/>
      <c r="M123" s="161"/>
      <c r="N123" s="161"/>
      <c r="O123" s="161"/>
      <c r="P123" s="1"/>
      <c r="Q123" s="1"/>
    </row>
    <row r="124" spans="1:17" ht="12" customHeight="1" collapsed="1">
      <c r="A124" s="1"/>
      <c r="B124" s="1"/>
      <c r="C124" s="4"/>
      <c r="D124" s="1"/>
      <c r="E124" s="1"/>
      <c r="F124" s="1"/>
      <c r="G124" s="1"/>
      <c r="H124" s="1"/>
      <c r="I124" s="7"/>
      <c r="J124" s="9"/>
      <c r="K124" s="12"/>
      <c r="L124" s="12"/>
      <c r="M124" s="12"/>
      <c r="N124" s="12"/>
      <c r="O124" s="11"/>
      <c r="P124" s="1"/>
      <c r="Q124" s="1"/>
    </row>
    <row r="125" spans="1:17" ht="24.95" customHeight="1">
      <c r="A125" s="1"/>
      <c r="B125" s="163" t="s">
        <v>14</v>
      </c>
      <c r="C125" s="163"/>
      <c r="D125" s="163"/>
      <c r="E125" s="163"/>
      <c r="F125" s="163"/>
      <c r="G125" s="163"/>
      <c r="H125" s="1"/>
      <c r="I125" s="7"/>
      <c r="J125" s="163" t="s">
        <v>14</v>
      </c>
      <c r="K125" s="163"/>
      <c r="L125" s="163"/>
      <c r="M125" s="163"/>
      <c r="N125" s="163"/>
      <c r="O125" s="163"/>
      <c r="P125" s="1"/>
      <c r="Q125" s="1"/>
    </row>
    <row r="126" spans="1:17" ht="12" hidden="1" customHeight="1" outlineLevel="1">
      <c r="A126" s="1"/>
      <c r="B126" s="1"/>
      <c r="C126" s="4"/>
      <c r="D126" s="1"/>
      <c r="E126" s="1"/>
      <c r="F126" s="1"/>
      <c r="G126" s="1"/>
      <c r="H126" s="1"/>
      <c r="I126" s="7"/>
      <c r="J126" s="9"/>
      <c r="K126" s="1"/>
      <c r="L126" s="1"/>
      <c r="M126" s="1"/>
      <c r="N126" s="1"/>
      <c r="O126" s="1"/>
      <c r="P126" s="1"/>
      <c r="Q126" s="1"/>
    </row>
    <row r="127" spans="1:17" ht="24.95" hidden="1" customHeight="1" outlineLevel="1">
      <c r="A127" s="1"/>
      <c r="B127" s="10">
        <v>5.0999999999999996</v>
      </c>
      <c r="C127" s="161"/>
      <c r="D127" s="161"/>
      <c r="E127" s="161"/>
      <c r="F127" s="161"/>
      <c r="G127" s="161"/>
      <c r="H127" s="1"/>
      <c r="I127" s="7"/>
      <c r="J127" s="10">
        <v>6.1</v>
      </c>
      <c r="K127" s="161"/>
      <c r="L127" s="161"/>
      <c r="M127" s="161"/>
      <c r="N127" s="161"/>
      <c r="O127" s="161"/>
      <c r="P127" s="1"/>
      <c r="Q127" s="1"/>
    </row>
    <row r="128" spans="1:17" ht="12" hidden="1" customHeight="1" outlineLevel="1">
      <c r="A128" s="1"/>
      <c r="B128" s="9"/>
      <c r="C128" s="5"/>
      <c r="D128" s="5"/>
      <c r="E128" s="5"/>
      <c r="F128" s="5"/>
      <c r="G128" s="11"/>
      <c r="H128" s="1"/>
      <c r="I128" s="7"/>
      <c r="J128" s="4"/>
      <c r="K128" s="12"/>
      <c r="L128" s="12"/>
      <c r="M128" s="12"/>
      <c r="N128" s="12"/>
      <c r="O128" s="11"/>
      <c r="P128" s="1"/>
      <c r="Q128" s="1"/>
    </row>
    <row r="129" spans="1:17" ht="24.95" hidden="1" customHeight="1" outlineLevel="1">
      <c r="A129" s="1"/>
      <c r="B129" s="10">
        <v>5.2</v>
      </c>
      <c r="C129" s="161"/>
      <c r="D129" s="161"/>
      <c r="E129" s="161"/>
      <c r="F129" s="161"/>
      <c r="G129" s="161"/>
      <c r="H129" s="1"/>
      <c r="I129" s="7"/>
      <c r="J129" s="10">
        <v>6.2</v>
      </c>
      <c r="K129" s="161"/>
      <c r="L129" s="161"/>
      <c r="M129" s="161"/>
      <c r="N129" s="161"/>
      <c r="O129" s="161"/>
      <c r="P129" s="1"/>
      <c r="Q129" s="1"/>
    </row>
    <row r="130" spans="1:17" ht="12" hidden="1" customHeight="1" outlineLevel="1">
      <c r="A130" s="1"/>
      <c r="B130" s="9"/>
      <c r="C130" s="5"/>
      <c r="D130" s="5"/>
      <c r="E130" s="5"/>
      <c r="F130" s="5"/>
      <c r="G130" s="11"/>
      <c r="J130" s="9"/>
      <c r="K130" s="12"/>
      <c r="L130" s="12"/>
      <c r="M130" s="12"/>
      <c r="N130" s="12"/>
      <c r="O130" s="11"/>
      <c r="P130" s="1"/>
      <c r="Q130" s="1"/>
    </row>
    <row r="131" spans="1:17" ht="24.95" hidden="1" customHeight="1" outlineLevel="1">
      <c r="A131" s="1"/>
      <c r="B131" s="10">
        <v>5.3</v>
      </c>
      <c r="C131" s="161"/>
      <c r="D131" s="161"/>
      <c r="E131" s="161"/>
      <c r="F131" s="161"/>
      <c r="G131" s="161"/>
      <c r="H131" s="1"/>
      <c r="I131" s="7"/>
      <c r="J131" s="10">
        <v>6.3</v>
      </c>
      <c r="K131" s="161"/>
      <c r="L131" s="161"/>
      <c r="M131" s="161"/>
      <c r="N131" s="161"/>
      <c r="O131" s="161"/>
      <c r="P131" s="1"/>
      <c r="Q131" s="1"/>
    </row>
    <row r="132" spans="1:17" ht="12" hidden="1" customHeight="1" outlineLevel="1">
      <c r="A132" s="1"/>
      <c r="B132" s="9"/>
      <c r="C132" s="4"/>
      <c r="D132" s="1"/>
      <c r="E132" s="1"/>
      <c r="F132" s="1"/>
      <c r="G132" s="1"/>
      <c r="H132" s="1"/>
      <c r="I132" s="7"/>
      <c r="J132" s="4"/>
      <c r="K132" s="1"/>
      <c r="L132" s="1"/>
      <c r="M132" s="1"/>
      <c r="N132" s="1"/>
      <c r="O132" s="1"/>
      <c r="P132" s="1"/>
      <c r="Q132" s="1"/>
    </row>
    <row r="133" spans="1:17" ht="24.95" hidden="1" customHeight="1" outlineLevel="1">
      <c r="A133" s="1"/>
      <c r="B133" s="10">
        <v>5.4</v>
      </c>
      <c r="C133" s="161"/>
      <c r="D133" s="161"/>
      <c r="E133" s="161"/>
      <c r="F133" s="161"/>
      <c r="G133" s="161"/>
      <c r="H133" s="1"/>
      <c r="I133" s="7"/>
      <c r="J133" s="10">
        <v>6.4</v>
      </c>
      <c r="K133" s="161"/>
      <c r="L133" s="161"/>
      <c r="M133" s="161"/>
      <c r="N133" s="161"/>
      <c r="O133" s="161"/>
      <c r="P133" s="1"/>
      <c r="Q133" s="1"/>
    </row>
    <row r="134" spans="1:17" ht="12" hidden="1" customHeight="1" outlineLevel="1">
      <c r="A134" s="1"/>
      <c r="B134" s="9"/>
      <c r="C134" s="5"/>
      <c r="D134" s="5"/>
      <c r="E134" s="5"/>
      <c r="F134" s="5"/>
      <c r="G134" s="11"/>
      <c r="H134" s="1"/>
      <c r="I134" s="7"/>
      <c r="J134" s="9"/>
      <c r="K134" s="12"/>
      <c r="L134" s="12"/>
      <c r="M134" s="12"/>
      <c r="N134" s="12"/>
      <c r="O134" s="11"/>
      <c r="P134" s="1"/>
      <c r="Q134" s="1"/>
    </row>
    <row r="135" spans="1:17" ht="24.95" hidden="1" customHeight="1" outlineLevel="1">
      <c r="A135" s="1"/>
      <c r="B135" s="10">
        <v>5.5</v>
      </c>
      <c r="C135" s="161"/>
      <c r="D135" s="161"/>
      <c r="E135" s="161"/>
      <c r="F135" s="161"/>
      <c r="G135" s="161"/>
      <c r="H135" s="1"/>
      <c r="I135" s="7"/>
      <c r="J135" s="10">
        <v>6.5</v>
      </c>
      <c r="K135" s="161"/>
      <c r="L135" s="161"/>
      <c r="M135" s="161"/>
      <c r="N135" s="161"/>
      <c r="O135" s="161"/>
      <c r="P135" s="1"/>
      <c r="Q135" s="1"/>
    </row>
    <row r="136" spans="1:17" ht="12" hidden="1" customHeight="1" outlineLevel="1">
      <c r="A136" s="1"/>
      <c r="B136" s="9"/>
      <c r="C136" s="5"/>
      <c r="D136" s="5"/>
      <c r="E136" s="5"/>
      <c r="F136" s="5"/>
      <c r="G136" s="11"/>
      <c r="H136" s="1"/>
      <c r="I136" s="1"/>
      <c r="J136" s="4"/>
      <c r="K136" s="12"/>
      <c r="L136" s="12"/>
      <c r="M136" s="12"/>
      <c r="N136" s="12"/>
      <c r="O136" s="11"/>
      <c r="P136" s="1"/>
      <c r="Q136" s="1"/>
    </row>
    <row r="137" spans="1:17" ht="24.95" hidden="1" customHeight="1" outlineLevel="1">
      <c r="A137" s="1"/>
      <c r="B137" s="10">
        <v>5.6</v>
      </c>
      <c r="C137" s="161"/>
      <c r="D137" s="161"/>
      <c r="E137" s="161"/>
      <c r="F137" s="161"/>
      <c r="G137" s="161"/>
      <c r="H137" s="1"/>
      <c r="I137" s="7"/>
      <c r="J137" s="10">
        <v>6.6</v>
      </c>
      <c r="K137" s="161"/>
      <c r="L137" s="161"/>
      <c r="M137" s="161"/>
      <c r="N137" s="161"/>
      <c r="O137" s="161"/>
      <c r="P137" s="1"/>
      <c r="Q137" s="1"/>
    </row>
    <row r="138" spans="1:17" ht="12" hidden="1" customHeight="1" outlineLevel="1">
      <c r="A138" s="1"/>
      <c r="B138" s="9"/>
      <c r="C138" s="5"/>
      <c r="D138" s="5"/>
      <c r="E138" s="5"/>
      <c r="F138" s="5"/>
      <c r="G138" s="11"/>
      <c r="H138" s="1"/>
      <c r="I138" s="1"/>
      <c r="J138" s="9"/>
      <c r="K138" s="1"/>
      <c r="L138" s="1"/>
      <c r="M138" s="1"/>
      <c r="N138" s="1"/>
      <c r="O138" s="1"/>
      <c r="P138" s="1"/>
      <c r="Q138" s="1"/>
    </row>
    <row r="139" spans="1:17" ht="24.95" hidden="1" customHeight="1" outlineLevel="1">
      <c r="A139" s="1"/>
      <c r="B139" s="10">
        <v>5.7</v>
      </c>
      <c r="C139" s="161"/>
      <c r="D139" s="161"/>
      <c r="E139" s="161"/>
      <c r="F139" s="161"/>
      <c r="G139" s="161"/>
      <c r="H139" s="1"/>
      <c r="I139" s="7"/>
      <c r="J139" s="10">
        <v>6.7</v>
      </c>
      <c r="K139" s="161"/>
      <c r="L139" s="161"/>
      <c r="M139" s="161"/>
      <c r="N139" s="161"/>
      <c r="O139" s="161"/>
      <c r="P139" s="1"/>
      <c r="Q139" s="1"/>
    </row>
    <row r="140" spans="1:17" ht="12" customHeight="1" collapsed="1">
      <c r="A140" s="1"/>
      <c r="B140" s="9"/>
      <c r="C140" s="5"/>
      <c r="D140" s="5"/>
      <c r="E140" s="5"/>
      <c r="F140" s="5"/>
      <c r="G140" s="11"/>
      <c r="H140" s="1"/>
      <c r="I140" s="7"/>
      <c r="J140" s="4"/>
      <c r="K140" s="1"/>
      <c r="L140" s="1"/>
      <c r="M140" s="1"/>
      <c r="N140" s="1"/>
      <c r="O140" s="1"/>
      <c r="P140" s="1"/>
      <c r="Q140" s="1"/>
    </row>
    <row r="141" spans="1:17" ht="24.95" customHeight="1">
      <c r="A141" s="1"/>
      <c r="B141" s="163" t="s">
        <v>16</v>
      </c>
      <c r="C141" s="163"/>
      <c r="D141" s="163"/>
      <c r="E141" s="163"/>
      <c r="F141" s="163"/>
      <c r="G141" s="163"/>
      <c r="I141" s="7"/>
      <c r="J141" s="163" t="s">
        <v>16</v>
      </c>
      <c r="K141" s="163"/>
      <c r="L141" s="163"/>
      <c r="M141" s="163"/>
      <c r="N141" s="163"/>
      <c r="O141" s="163"/>
      <c r="P141" s="1"/>
      <c r="Q141" s="1"/>
    </row>
    <row r="142" spans="1:17" ht="12" hidden="1" customHeight="1" outlineLevel="1">
      <c r="A142" s="1"/>
      <c r="B142" s="4"/>
      <c r="C142" s="1"/>
      <c r="D142" s="1"/>
      <c r="E142" s="1"/>
      <c r="F142" s="1"/>
      <c r="G142" s="1"/>
      <c r="H142" s="1"/>
      <c r="I142" s="7"/>
      <c r="J142" s="4"/>
      <c r="K142" s="1"/>
      <c r="L142" s="1"/>
      <c r="M142" s="1"/>
      <c r="N142" s="1"/>
      <c r="O142" s="1"/>
      <c r="P142" s="1"/>
      <c r="Q142" s="1"/>
    </row>
    <row r="143" spans="1:17" ht="24.95" hidden="1" customHeight="1" outlineLevel="1">
      <c r="A143" s="1"/>
      <c r="B143" s="10">
        <v>6.1</v>
      </c>
      <c r="C143" s="161"/>
      <c r="D143" s="161"/>
      <c r="E143" s="161"/>
      <c r="F143" s="161"/>
      <c r="G143" s="161"/>
      <c r="H143" s="1"/>
      <c r="I143" s="7"/>
      <c r="J143" s="10">
        <v>6.1</v>
      </c>
      <c r="K143" s="161"/>
      <c r="L143" s="161"/>
      <c r="M143" s="161"/>
      <c r="N143" s="161"/>
      <c r="O143" s="161"/>
      <c r="P143" s="1"/>
      <c r="Q143" s="1"/>
    </row>
    <row r="144" spans="1:17" ht="12" hidden="1" customHeight="1" outlineLevel="1">
      <c r="A144" s="1"/>
      <c r="B144" s="4"/>
      <c r="C144" s="1"/>
      <c r="D144" s="1"/>
      <c r="E144" s="1"/>
      <c r="F144" s="1"/>
      <c r="G144" s="1"/>
      <c r="H144" s="1"/>
      <c r="I144" s="1"/>
      <c r="J144" s="4"/>
      <c r="K144" s="1"/>
      <c r="L144" s="1"/>
      <c r="M144" s="1"/>
      <c r="N144" s="1"/>
      <c r="O144" s="1"/>
      <c r="P144" s="1"/>
      <c r="Q144" s="1"/>
    </row>
    <row r="145" spans="1:17" ht="24.95" hidden="1" customHeight="1" outlineLevel="1">
      <c r="A145" s="1"/>
      <c r="B145" s="10">
        <v>6.2</v>
      </c>
      <c r="C145" s="161"/>
      <c r="D145" s="161"/>
      <c r="E145" s="161"/>
      <c r="F145" s="161"/>
      <c r="G145" s="161"/>
      <c r="H145" s="1"/>
      <c r="I145" s="7"/>
      <c r="J145" s="10">
        <v>6.2</v>
      </c>
      <c r="K145" s="161"/>
      <c r="L145" s="161"/>
      <c r="M145" s="161"/>
      <c r="N145" s="161"/>
      <c r="O145" s="161"/>
      <c r="P145" s="1"/>
      <c r="Q145" s="1"/>
    </row>
    <row r="146" spans="1:17" ht="12" hidden="1" customHeight="1" outlineLevel="1">
      <c r="A146" s="1"/>
      <c r="B146" s="4"/>
      <c r="C146" s="1"/>
      <c r="D146" s="1"/>
      <c r="E146" s="1"/>
      <c r="F146" s="1"/>
      <c r="G146" s="1"/>
      <c r="H146" s="1"/>
      <c r="I146" s="1"/>
      <c r="J146" s="4"/>
      <c r="K146" s="1"/>
      <c r="L146" s="1"/>
      <c r="M146" s="1"/>
      <c r="N146" s="1"/>
      <c r="O146" s="1"/>
      <c r="P146" s="1"/>
      <c r="Q146" s="1"/>
    </row>
    <row r="147" spans="1:17" ht="24.95" hidden="1" customHeight="1" outlineLevel="1">
      <c r="A147" s="1"/>
      <c r="B147" s="10">
        <v>6.3</v>
      </c>
      <c r="C147" s="161"/>
      <c r="D147" s="161"/>
      <c r="E147" s="161"/>
      <c r="F147" s="161"/>
      <c r="G147" s="161"/>
      <c r="H147" s="1"/>
      <c r="I147" s="1"/>
      <c r="J147" s="10">
        <v>6.3</v>
      </c>
      <c r="K147" s="161"/>
      <c r="L147" s="161"/>
      <c r="M147" s="161"/>
      <c r="N147" s="161"/>
      <c r="O147" s="161"/>
      <c r="P147" s="1"/>
      <c r="Q147" s="1"/>
    </row>
    <row r="148" spans="1:17" ht="12" hidden="1" customHeight="1" outlineLevel="1">
      <c r="A148" s="1"/>
      <c r="B148" s="4"/>
      <c r="C148" s="1"/>
      <c r="D148" s="1"/>
      <c r="E148" s="1"/>
      <c r="F148" s="1"/>
      <c r="G148" s="1"/>
      <c r="H148" s="1"/>
      <c r="I148" s="1"/>
      <c r="J148" s="4"/>
      <c r="K148" s="1"/>
      <c r="L148" s="1"/>
      <c r="M148" s="1"/>
      <c r="N148" s="1"/>
      <c r="O148" s="1"/>
      <c r="P148" s="1"/>
      <c r="Q148" s="1"/>
    </row>
    <row r="149" spans="1:17" ht="24.95" hidden="1" customHeight="1" outlineLevel="1">
      <c r="A149" s="1"/>
      <c r="B149" s="10">
        <v>6.4</v>
      </c>
      <c r="C149" s="161"/>
      <c r="D149" s="161"/>
      <c r="E149" s="161"/>
      <c r="F149" s="161"/>
      <c r="G149" s="161"/>
      <c r="H149" s="1"/>
      <c r="I149" s="1"/>
      <c r="J149" s="10">
        <v>6.4</v>
      </c>
      <c r="K149" s="161"/>
      <c r="L149" s="161"/>
      <c r="M149" s="161"/>
      <c r="N149" s="161"/>
      <c r="O149" s="161"/>
      <c r="P149" s="1"/>
      <c r="Q149" s="1"/>
    </row>
    <row r="150" spans="1:17" ht="12" hidden="1" customHeight="1" outlineLevel="1">
      <c r="A150" s="1"/>
      <c r="B150" s="4"/>
      <c r="C150" s="1"/>
      <c r="D150" s="1"/>
      <c r="E150" s="1"/>
      <c r="F150" s="1"/>
      <c r="G150" s="1"/>
      <c r="H150" s="1"/>
      <c r="I150" s="1"/>
      <c r="J150" s="4"/>
      <c r="K150" s="1"/>
      <c r="L150" s="1"/>
      <c r="M150" s="1"/>
      <c r="N150" s="1"/>
      <c r="O150" s="1"/>
      <c r="P150" s="1"/>
      <c r="Q150" s="1"/>
    </row>
    <row r="151" spans="1:17" ht="24.95" hidden="1" customHeight="1" outlineLevel="1">
      <c r="A151" s="1"/>
      <c r="B151" s="10">
        <v>6.5</v>
      </c>
      <c r="C151" s="161"/>
      <c r="D151" s="161"/>
      <c r="E151" s="161"/>
      <c r="F151" s="161"/>
      <c r="G151" s="161"/>
      <c r="H151" s="1"/>
      <c r="I151" s="1"/>
      <c r="J151" s="10">
        <v>6.5</v>
      </c>
      <c r="K151" s="161"/>
      <c r="L151" s="161"/>
      <c r="M151" s="161"/>
      <c r="N151" s="161"/>
      <c r="O151" s="161"/>
      <c r="P151" s="1"/>
      <c r="Q151" s="1"/>
    </row>
    <row r="152" spans="1:17" ht="12" hidden="1" customHeight="1" outlineLevel="1">
      <c r="A152" s="1"/>
      <c r="B152" s="4"/>
      <c r="C152" s="1"/>
      <c r="D152" s="1"/>
      <c r="E152" s="1"/>
      <c r="F152" s="1"/>
      <c r="G152" s="1"/>
      <c r="H152" s="1"/>
      <c r="I152" s="1"/>
      <c r="J152" s="4"/>
      <c r="K152" s="1"/>
      <c r="L152" s="1"/>
      <c r="M152" s="1"/>
      <c r="N152" s="1"/>
      <c r="O152" s="1"/>
      <c r="P152" s="1"/>
      <c r="Q152" s="1"/>
    </row>
    <row r="153" spans="1:17" ht="24.95" hidden="1" customHeight="1" outlineLevel="1">
      <c r="A153" s="1"/>
      <c r="B153" s="10">
        <v>6.6</v>
      </c>
      <c r="C153" s="161"/>
      <c r="D153" s="161"/>
      <c r="E153" s="161"/>
      <c r="F153" s="161"/>
      <c r="G153" s="161"/>
      <c r="H153" s="1"/>
      <c r="I153" s="1"/>
      <c r="J153" s="10">
        <v>6.6</v>
      </c>
      <c r="K153" s="161"/>
      <c r="L153" s="161"/>
      <c r="M153" s="161"/>
      <c r="N153" s="161"/>
      <c r="O153" s="161"/>
      <c r="P153" s="1"/>
      <c r="Q153" s="1"/>
    </row>
    <row r="154" spans="1:17" ht="12" hidden="1" customHeight="1" outlineLevel="1">
      <c r="A154" s="1"/>
      <c r="B154" s="4"/>
      <c r="C154" s="1"/>
      <c r="D154" s="1"/>
      <c r="E154" s="1"/>
      <c r="F154" s="1"/>
      <c r="G154" s="1"/>
      <c r="H154" s="1"/>
      <c r="I154" s="1"/>
      <c r="J154" s="4"/>
      <c r="K154" s="1"/>
      <c r="L154" s="1"/>
      <c r="M154" s="1"/>
      <c r="N154" s="1"/>
      <c r="O154" s="1"/>
      <c r="P154" s="1"/>
      <c r="Q154" s="1"/>
    </row>
    <row r="155" spans="1:17" ht="24.95" hidden="1" customHeight="1" outlineLevel="1">
      <c r="A155" s="1"/>
      <c r="B155" s="10">
        <v>6.7</v>
      </c>
      <c r="C155" s="161"/>
      <c r="D155" s="161"/>
      <c r="E155" s="161"/>
      <c r="F155" s="161"/>
      <c r="G155" s="161"/>
      <c r="H155" s="1"/>
      <c r="I155" s="1"/>
      <c r="J155" s="10">
        <v>6.7</v>
      </c>
      <c r="K155" s="161"/>
      <c r="L155" s="161"/>
      <c r="M155" s="161"/>
      <c r="N155" s="161"/>
      <c r="O155" s="161"/>
      <c r="P155" s="1"/>
      <c r="Q155" s="1"/>
    </row>
    <row r="156" spans="1:17" ht="12" customHeight="1" collapsed="1">
      <c r="A156" s="1"/>
      <c r="B156" s="1"/>
      <c r="C156" s="4"/>
      <c r="D156" s="1"/>
      <c r="E156" s="1"/>
      <c r="F156" s="1"/>
      <c r="G156" s="1"/>
      <c r="H156" s="1"/>
      <c r="I156" s="1"/>
      <c r="J156" s="4"/>
      <c r="K156" s="1"/>
      <c r="L156" s="1"/>
      <c r="M156" s="1"/>
      <c r="N156" s="1"/>
      <c r="O156" s="1"/>
      <c r="P156" s="1"/>
      <c r="Q156" s="1"/>
    </row>
    <row r="157" spans="1:17" ht="50.1" customHeight="1">
      <c r="A157" s="1"/>
      <c r="B157" s="6">
        <v>7</v>
      </c>
      <c r="C157" s="167" t="s">
        <v>43</v>
      </c>
      <c r="D157" s="167"/>
      <c r="E157" s="167"/>
      <c r="F157" s="167"/>
      <c r="G157" s="167"/>
      <c r="H157" s="1"/>
      <c r="I157" s="1"/>
      <c r="J157" s="6">
        <v>8</v>
      </c>
      <c r="K157" s="167" t="s">
        <v>44</v>
      </c>
      <c r="L157" s="167"/>
      <c r="M157" s="167"/>
      <c r="N157" s="167"/>
      <c r="O157" s="167"/>
      <c r="P157" s="1"/>
      <c r="Q157" s="1"/>
    </row>
    <row r="158" spans="1:17" ht="12" customHeight="1">
      <c r="A158" s="1"/>
      <c r="B158" s="7"/>
      <c r="C158" s="5"/>
      <c r="D158" s="5"/>
      <c r="E158" s="5"/>
      <c r="F158" s="5"/>
      <c r="G158" s="8"/>
      <c r="H158" s="1"/>
      <c r="I158" s="1"/>
      <c r="J158" s="7"/>
      <c r="K158" s="5"/>
      <c r="L158" s="5"/>
      <c r="M158" s="5"/>
      <c r="N158" s="5"/>
      <c r="O158" s="8"/>
      <c r="P158" s="1"/>
      <c r="Q158" s="1"/>
    </row>
    <row r="159" spans="1:17" ht="24.95" customHeight="1">
      <c r="A159" s="1"/>
      <c r="B159" s="163" t="s">
        <v>5</v>
      </c>
      <c r="C159" s="163"/>
      <c r="D159" s="163"/>
      <c r="E159" s="163"/>
      <c r="F159" s="163"/>
      <c r="G159" s="163"/>
      <c r="H159" s="1"/>
      <c r="I159" s="1"/>
      <c r="J159" s="163" t="s">
        <v>5</v>
      </c>
      <c r="K159" s="163"/>
      <c r="L159" s="163"/>
      <c r="M159" s="163"/>
      <c r="N159" s="163"/>
      <c r="O159" s="163"/>
      <c r="P159" s="1"/>
      <c r="Q159" s="1"/>
    </row>
    <row r="160" spans="1:17" ht="12" hidden="1" customHeight="1" outlineLevel="1">
      <c r="A160" s="1"/>
      <c r="B160" s="9"/>
      <c r="C160" s="4"/>
      <c r="D160" s="1"/>
      <c r="E160" s="1"/>
      <c r="F160" s="1"/>
      <c r="G160" s="1"/>
      <c r="H160" s="1"/>
      <c r="I160" s="1"/>
      <c r="J160" s="9"/>
      <c r="K160" s="4"/>
      <c r="L160" s="1"/>
      <c r="M160" s="1"/>
      <c r="N160" s="1"/>
      <c r="O160" s="1"/>
      <c r="P160" s="1"/>
      <c r="Q160" s="1"/>
    </row>
    <row r="161" spans="1:17" ht="24.95" hidden="1" customHeight="1" outlineLevel="1">
      <c r="A161" s="1"/>
      <c r="B161" s="10">
        <v>7.1</v>
      </c>
      <c r="C161" s="161" t="s">
        <v>45</v>
      </c>
      <c r="D161" s="161"/>
      <c r="E161" s="161"/>
      <c r="F161" s="161"/>
      <c r="G161" s="161"/>
      <c r="H161" s="1"/>
      <c r="I161" s="1"/>
      <c r="J161" s="10">
        <v>8.1</v>
      </c>
      <c r="K161" s="161" t="s">
        <v>46</v>
      </c>
      <c r="L161" s="161"/>
      <c r="M161" s="161"/>
      <c r="N161" s="161"/>
      <c r="O161" s="161"/>
      <c r="P161" s="1"/>
      <c r="Q161" s="1"/>
    </row>
    <row r="162" spans="1:17" ht="12" hidden="1" customHeight="1" outlineLevel="1">
      <c r="A162" s="1"/>
      <c r="B162" s="9"/>
      <c r="C162" s="5"/>
      <c r="D162" s="5"/>
      <c r="E162" s="5"/>
      <c r="F162" s="5"/>
      <c r="G162" s="11"/>
      <c r="H162" s="1"/>
      <c r="I162" s="1"/>
      <c r="J162" s="9"/>
      <c r="K162" s="5"/>
      <c r="L162" s="5"/>
      <c r="M162" s="5"/>
      <c r="N162" s="5"/>
      <c r="O162" s="11"/>
      <c r="P162" s="1"/>
      <c r="Q162" s="1"/>
    </row>
    <row r="163" spans="1:17" ht="24.95" hidden="1" customHeight="1" outlineLevel="1">
      <c r="A163" s="1"/>
      <c r="B163" s="10">
        <v>7.2</v>
      </c>
      <c r="C163" s="161" t="s">
        <v>47</v>
      </c>
      <c r="D163" s="161"/>
      <c r="E163" s="161"/>
      <c r="F163" s="161"/>
      <c r="G163" s="161"/>
      <c r="H163" s="1"/>
      <c r="I163" s="1"/>
      <c r="J163" s="13"/>
      <c r="K163" s="162"/>
      <c r="L163" s="162"/>
      <c r="M163" s="162"/>
      <c r="N163" s="162"/>
      <c r="O163" s="162"/>
      <c r="P163" s="1"/>
      <c r="Q163" s="1"/>
    </row>
    <row r="164" spans="1:17" ht="12" hidden="1" customHeight="1" outlineLevel="1">
      <c r="A164" s="1"/>
      <c r="B164" s="9"/>
      <c r="C164" s="5"/>
      <c r="D164" s="5"/>
      <c r="E164" s="5"/>
      <c r="F164" s="5"/>
      <c r="G164" s="11"/>
      <c r="H164" s="1"/>
      <c r="I164" s="1"/>
      <c r="J164" s="9"/>
      <c r="K164" s="5"/>
      <c r="L164" s="5"/>
      <c r="M164" s="5"/>
      <c r="N164" s="5"/>
      <c r="O164" s="11"/>
      <c r="P164" s="1"/>
      <c r="Q164" s="1"/>
    </row>
    <row r="165" spans="1:17" ht="24.95" hidden="1" customHeight="1" outlineLevel="1">
      <c r="A165" s="1"/>
      <c r="B165" s="10">
        <v>7.3</v>
      </c>
      <c r="C165" s="161"/>
      <c r="D165" s="161"/>
      <c r="E165" s="161"/>
      <c r="F165" s="161"/>
      <c r="G165" s="161"/>
      <c r="H165" s="1"/>
      <c r="I165" s="1"/>
      <c r="J165" s="13"/>
      <c r="K165" s="162"/>
      <c r="L165" s="162"/>
      <c r="M165" s="162"/>
      <c r="N165" s="162"/>
      <c r="O165" s="162"/>
      <c r="P165" s="1"/>
      <c r="Q165" s="1"/>
    </row>
    <row r="166" spans="1:17" ht="12" hidden="1" customHeight="1" outlineLevel="1">
      <c r="A166" s="1"/>
      <c r="B166" s="9"/>
      <c r="C166" s="5"/>
      <c r="D166" s="5"/>
      <c r="E166" s="5"/>
      <c r="F166" s="5"/>
      <c r="G166" s="11"/>
      <c r="H166" s="1"/>
      <c r="I166" s="1"/>
      <c r="J166" s="9"/>
      <c r="K166" s="5"/>
      <c r="L166" s="5"/>
      <c r="M166" s="5"/>
      <c r="N166" s="5"/>
      <c r="O166" s="11"/>
      <c r="P166" s="1"/>
      <c r="Q166" s="1"/>
    </row>
    <row r="167" spans="1:17" ht="24.95" hidden="1" customHeight="1" outlineLevel="1">
      <c r="A167" s="1"/>
      <c r="B167" s="10">
        <v>7.4</v>
      </c>
      <c r="C167" s="161"/>
      <c r="D167" s="161"/>
      <c r="E167" s="161"/>
      <c r="F167" s="161"/>
      <c r="G167" s="161"/>
      <c r="H167" s="1"/>
      <c r="I167" s="1"/>
      <c r="J167" s="13"/>
      <c r="K167" s="162"/>
      <c r="L167" s="162"/>
      <c r="M167" s="162"/>
      <c r="N167" s="162"/>
      <c r="O167" s="162"/>
      <c r="P167" s="1"/>
      <c r="Q167" s="1"/>
    </row>
    <row r="168" spans="1:17" ht="12" customHeight="1" collapsed="1">
      <c r="A168" s="1"/>
      <c r="B168" s="1"/>
      <c r="C168" s="4"/>
      <c r="D168" s="1"/>
      <c r="E168" s="1"/>
      <c r="F168" s="1"/>
      <c r="G168" s="1"/>
      <c r="H168" s="1"/>
      <c r="I168" s="1"/>
      <c r="J168" s="1"/>
      <c r="K168" s="4"/>
      <c r="L168" s="1"/>
      <c r="M168" s="1"/>
      <c r="N168" s="1"/>
      <c r="O168" s="1"/>
      <c r="P168" s="1"/>
      <c r="Q168" s="1"/>
    </row>
    <row r="169" spans="1:17" ht="24.95" customHeight="1">
      <c r="A169" s="1"/>
      <c r="B169" s="163" t="s">
        <v>14</v>
      </c>
      <c r="C169" s="163"/>
      <c r="D169" s="163"/>
      <c r="E169" s="163"/>
      <c r="F169" s="163"/>
      <c r="G169" s="163"/>
      <c r="H169" s="1"/>
      <c r="I169" s="1"/>
      <c r="J169" s="163" t="s">
        <v>14</v>
      </c>
      <c r="K169" s="163"/>
      <c r="L169" s="163"/>
      <c r="M169" s="163"/>
      <c r="N169" s="163"/>
      <c r="O169" s="163"/>
      <c r="P169" s="1"/>
      <c r="Q169" s="1"/>
    </row>
    <row r="170" spans="1:17" ht="12" hidden="1" customHeight="1" outlineLevel="1">
      <c r="A170" s="1"/>
      <c r="B170" s="9"/>
      <c r="C170" s="5"/>
      <c r="D170" s="5"/>
      <c r="E170" s="5"/>
      <c r="F170" s="5"/>
      <c r="G170" s="11"/>
      <c r="H170" s="1"/>
      <c r="I170" s="1"/>
      <c r="J170" s="9"/>
      <c r="K170" s="5"/>
      <c r="L170" s="5"/>
      <c r="M170" s="5"/>
      <c r="N170" s="5"/>
      <c r="O170" s="11"/>
      <c r="P170" s="1"/>
      <c r="Q170" s="1"/>
    </row>
    <row r="171" spans="1:17" ht="24.95" hidden="1" customHeight="1" outlineLevel="1">
      <c r="A171" s="1"/>
      <c r="B171" s="10">
        <v>7.1</v>
      </c>
      <c r="C171" s="161" t="s">
        <v>45</v>
      </c>
      <c r="D171" s="161"/>
      <c r="E171" s="161"/>
      <c r="F171" s="161"/>
      <c r="G171" s="161"/>
      <c r="H171" s="1"/>
      <c r="I171" s="1"/>
      <c r="J171" s="10">
        <v>8.1</v>
      </c>
      <c r="K171" s="161" t="s">
        <v>46</v>
      </c>
      <c r="L171" s="161"/>
      <c r="M171" s="161"/>
      <c r="N171" s="161"/>
      <c r="O171" s="161"/>
      <c r="P171" s="1"/>
      <c r="Q171" s="1"/>
    </row>
    <row r="172" spans="1:17" ht="12" hidden="1" customHeight="1" outlineLevel="1">
      <c r="A172" s="1"/>
      <c r="B172" s="9"/>
      <c r="C172" s="5"/>
      <c r="D172" s="5"/>
      <c r="E172" s="5"/>
      <c r="F172" s="5"/>
      <c r="G172" s="11"/>
      <c r="H172" s="1"/>
      <c r="I172" s="1"/>
      <c r="J172" s="9"/>
      <c r="K172" s="5"/>
      <c r="L172" s="5"/>
      <c r="M172" s="5"/>
      <c r="N172" s="5"/>
      <c r="O172" s="11"/>
      <c r="P172" s="1"/>
      <c r="Q172" s="1"/>
    </row>
    <row r="173" spans="1:17" ht="24.95" hidden="1" customHeight="1" outlineLevel="1">
      <c r="A173" s="1"/>
      <c r="B173" s="10">
        <v>7.2</v>
      </c>
      <c r="C173" s="161" t="s">
        <v>47</v>
      </c>
      <c r="D173" s="161"/>
      <c r="E173" s="161"/>
      <c r="F173" s="161"/>
      <c r="G173" s="161"/>
      <c r="H173" s="1"/>
      <c r="I173" s="1"/>
      <c r="J173" s="13"/>
      <c r="K173" s="162"/>
      <c r="L173" s="162"/>
      <c r="M173" s="162"/>
      <c r="N173" s="162"/>
      <c r="O173" s="162"/>
      <c r="P173" s="1"/>
      <c r="Q173" s="1"/>
    </row>
    <row r="174" spans="1:17" ht="12" customHeight="1" collapsed="1">
      <c r="A174" s="1"/>
      <c r="B174" s="9"/>
      <c r="C174" s="5"/>
      <c r="D174" s="5"/>
      <c r="E174" s="5"/>
      <c r="F174" s="5"/>
      <c r="G174" s="11"/>
      <c r="H174" s="1"/>
      <c r="I174" s="1"/>
      <c r="J174" s="9"/>
      <c r="K174" s="5"/>
      <c r="L174" s="5"/>
      <c r="M174" s="5"/>
      <c r="N174" s="5"/>
      <c r="O174" s="11"/>
      <c r="P174" s="1"/>
      <c r="Q174" s="1"/>
    </row>
    <row r="175" spans="1:17" ht="24.95" customHeight="1">
      <c r="A175" s="1"/>
      <c r="B175" s="163" t="s">
        <v>16</v>
      </c>
      <c r="C175" s="163"/>
      <c r="D175" s="163"/>
      <c r="E175" s="163"/>
      <c r="F175" s="163"/>
      <c r="G175" s="163"/>
      <c r="H175" s="1"/>
      <c r="I175" s="1"/>
      <c r="J175" s="163" t="s">
        <v>16</v>
      </c>
      <c r="K175" s="163"/>
      <c r="L175" s="163"/>
      <c r="M175" s="163"/>
      <c r="N175" s="163"/>
      <c r="O175" s="163"/>
      <c r="P175" s="1"/>
      <c r="Q175" s="1"/>
    </row>
    <row r="176" spans="1:17" ht="12" hidden="1" customHeight="1" outlineLevel="1">
      <c r="A176" s="1"/>
      <c r="B176" s="9"/>
      <c r="C176" s="5"/>
      <c r="D176" s="5"/>
      <c r="E176" s="5"/>
      <c r="F176" s="5"/>
      <c r="G176" s="11"/>
      <c r="H176" s="1"/>
      <c r="I176" s="1"/>
      <c r="J176" s="9"/>
      <c r="K176" s="5"/>
      <c r="L176" s="5"/>
      <c r="M176" s="5"/>
      <c r="N176" s="5"/>
      <c r="O176" s="11"/>
      <c r="P176" s="1"/>
      <c r="Q176" s="1"/>
    </row>
    <row r="177" spans="1:17" ht="24.95" hidden="1" customHeight="1" outlineLevel="1">
      <c r="A177" s="1"/>
      <c r="B177" s="10">
        <v>7.1</v>
      </c>
      <c r="C177" s="161" t="s">
        <v>48</v>
      </c>
      <c r="D177" s="161"/>
      <c r="E177" s="161"/>
      <c r="F177" s="161"/>
      <c r="G177" s="161"/>
      <c r="H177" s="1"/>
      <c r="I177" s="1"/>
      <c r="J177" s="13"/>
      <c r="K177" s="162"/>
      <c r="L177" s="162"/>
      <c r="M177" s="162"/>
      <c r="N177" s="162"/>
      <c r="O177" s="162"/>
      <c r="P177" s="1"/>
      <c r="Q177" s="1"/>
    </row>
    <row r="178" spans="1:17" ht="12" hidden="1" customHeight="1" outlineLevel="1">
      <c r="A178" s="1"/>
      <c r="B178" s="9"/>
      <c r="C178" s="5"/>
      <c r="D178" s="5"/>
      <c r="E178" s="5"/>
      <c r="F178" s="5"/>
      <c r="G178" s="11"/>
      <c r="H178" s="1"/>
      <c r="I178" s="1"/>
      <c r="J178" s="9"/>
      <c r="K178" s="5"/>
      <c r="L178" s="5"/>
      <c r="M178" s="5"/>
      <c r="N178" s="5"/>
      <c r="O178" s="11"/>
      <c r="P178" s="1"/>
      <c r="Q178" s="1"/>
    </row>
    <row r="179" spans="1:17" ht="24.95" hidden="1" customHeight="1" outlineLevel="1">
      <c r="A179" s="1"/>
      <c r="B179" s="10">
        <v>7.2</v>
      </c>
      <c r="C179" s="161" t="s">
        <v>49</v>
      </c>
      <c r="D179" s="161"/>
      <c r="E179" s="161"/>
      <c r="F179" s="161"/>
      <c r="G179" s="161"/>
      <c r="H179" s="1"/>
      <c r="I179" s="1"/>
      <c r="J179" s="13"/>
      <c r="K179" s="162"/>
      <c r="L179" s="162"/>
      <c r="M179" s="162"/>
      <c r="N179" s="162"/>
      <c r="O179" s="162"/>
      <c r="P179" s="1"/>
      <c r="Q179" s="1"/>
    </row>
    <row r="180" spans="1:17" ht="12" hidden="1" customHeight="1" outlineLevel="1">
      <c r="A180" s="1"/>
      <c r="B180" s="9"/>
      <c r="C180" s="5"/>
      <c r="D180" s="5"/>
      <c r="E180" s="5"/>
      <c r="F180" s="5"/>
      <c r="G180" s="11"/>
      <c r="H180" s="1"/>
      <c r="I180" s="1"/>
      <c r="J180" s="9"/>
      <c r="K180" s="5"/>
      <c r="L180" s="5"/>
      <c r="M180" s="5"/>
      <c r="N180" s="5"/>
      <c r="O180" s="11"/>
      <c r="P180" s="1"/>
      <c r="Q180" s="1"/>
    </row>
    <row r="181" spans="1:17" ht="24.95" hidden="1" customHeight="1" outlineLevel="1">
      <c r="A181" s="1"/>
      <c r="B181" s="10">
        <v>7.3</v>
      </c>
      <c r="C181" s="161" t="s">
        <v>50</v>
      </c>
      <c r="D181" s="161"/>
      <c r="E181" s="161"/>
      <c r="F181" s="161"/>
      <c r="G181" s="161"/>
      <c r="H181" s="1"/>
      <c r="I181" s="1"/>
      <c r="J181" s="13"/>
      <c r="K181" s="162"/>
      <c r="L181" s="162"/>
      <c r="M181" s="162"/>
      <c r="N181" s="162"/>
      <c r="O181" s="162"/>
      <c r="P181" s="1"/>
      <c r="Q181" s="1"/>
    </row>
    <row r="182" spans="1:17" ht="12" customHeight="1" collapsed="1">
      <c r="A182" s="1"/>
      <c r="B182" s="9"/>
      <c r="C182" s="5"/>
      <c r="D182" s="5"/>
      <c r="E182" s="5"/>
      <c r="F182" s="5"/>
      <c r="G182" s="11"/>
      <c r="H182" s="1"/>
      <c r="I182" s="1"/>
      <c r="J182" s="9"/>
      <c r="K182" s="5"/>
      <c r="L182" s="5"/>
      <c r="M182" s="5"/>
      <c r="N182" s="5"/>
      <c r="O182" s="11"/>
      <c r="P182" s="1"/>
      <c r="Q182" s="1"/>
    </row>
    <row r="183" spans="1:17" ht="12" customHeight="1">
      <c r="A183" s="1"/>
      <c r="B183" s="9"/>
      <c r="C183" s="5"/>
      <c r="D183" s="5"/>
      <c r="E183" s="5"/>
      <c r="F183" s="5"/>
      <c r="G183" s="11"/>
      <c r="H183" s="1"/>
      <c r="I183" s="1"/>
      <c r="J183" s="9"/>
      <c r="K183" s="5"/>
      <c r="L183" s="5"/>
      <c r="M183" s="5"/>
      <c r="N183" s="5"/>
      <c r="O183" s="11"/>
      <c r="P183" s="1"/>
      <c r="Q183" s="1"/>
    </row>
  </sheetData>
  <mergeCells count="148">
    <mergeCell ref="K161:O161"/>
    <mergeCell ref="K163:O163"/>
    <mergeCell ref="C157:G157"/>
    <mergeCell ref="K157:O157"/>
    <mergeCell ref="B159:G159"/>
    <mergeCell ref="J159:O159"/>
    <mergeCell ref="C161:G161"/>
    <mergeCell ref="C179:G179"/>
    <mergeCell ref="K179:O179"/>
    <mergeCell ref="C173:G173"/>
    <mergeCell ref="K173:O173"/>
    <mergeCell ref="B175:G175"/>
    <mergeCell ref="C177:G177"/>
    <mergeCell ref="K177:O177"/>
    <mergeCell ref="C163:G163"/>
    <mergeCell ref="C165:G165"/>
    <mergeCell ref="K165:O165"/>
    <mergeCell ref="C167:G167"/>
    <mergeCell ref="B169:G169"/>
    <mergeCell ref="C171:G171"/>
    <mergeCell ref="K171:O171"/>
    <mergeCell ref="K147:O147"/>
    <mergeCell ref="K149:O149"/>
    <mergeCell ref="K151:O151"/>
    <mergeCell ref="K153:O153"/>
    <mergeCell ref="K155:O155"/>
    <mergeCell ref="C147:G147"/>
    <mergeCell ref="C149:G149"/>
    <mergeCell ref="C151:G151"/>
    <mergeCell ref="C153:G153"/>
    <mergeCell ref="C155:G155"/>
    <mergeCell ref="C137:G137"/>
    <mergeCell ref="K137:O137"/>
    <mergeCell ref="C139:G139"/>
    <mergeCell ref="K139:O139"/>
    <mergeCell ref="B141:G141"/>
    <mergeCell ref="J141:O141"/>
    <mergeCell ref="C143:G143"/>
    <mergeCell ref="K143:O143"/>
    <mergeCell ref="C145:G145"/>
    <mergeCell ref="K145:O145"/>
    <mergeCell ref="C127:G127"/>
    <mergeCell ref="K127:O127"/>
    <mergeCell ref="C129:G129"/>
    <mergeCell ref="K129:O129"/>
    <mergeCell ref="C131:G131"/>
    <mergeCell ref="K131:O131"/>
    <mergeCell ref="C133:G133"/>
    <mergeCell ref="K133:O133"/>
    <mergeCell ref="C135:G135"/>
    <mergeCell ref="K135:O135"/>
    <mergeCell ref="C117:G117"/>
    <mergeCell ref="K117:O117"/>
    <mergeCell ref="C119:G119"/>
    <mergeCell ref="K119:O119"/>
    <mergeCell ref="C121:G121"/>
    <mergeCell ref="K121:O121"/>
    <mergeCell ref="C123:G123"/>
    <mergeCell ref="K123:O123"/>
    <mergeCell ref="B125:G125"/>
    <mergeCell ref="J125:O125"/>
    <mergeCell ref="C107:G107"/>
    <mergeCell ref="K107:O107"/>
    <mergeCell ref="B109:G109"/>
    <mergeCell ref="J109:O109"/>
    <mergeCell ref="C111:G111"/>
    <mergeCell ref="K111:O111"/>
    <mergeCell ref="C113:G113"/>
    <mergeCell ref="K113:O113"/>
    <mergeCell ref="C115:G115"/>
    <mergeCell ref="K115:O115"/>
    <mergeCell ref="C103:G103"/>
    <mergeCell ref="C105:G105"/>
    <mergeCell ref="C99:G99"/>
    <mergeCell ref="K99:O99"/>
    <mergeCell ref="C101:G101"/>
    <mergeCell ref="C83:G83"/>
    <mergeCell ref="C85:G85"/>
    <mergeCell ref="C87:G87"/>
    <mergeCell ref="K87:O87"/>
    <mergeCell ref="K89:O89"/>
    <mergeCell ref="B95:G95"/>
    <mergeCell ref="J95:O95"/>
    <mergeCell ref="C97:G97"/>
    <mergeCell ref="K97:O97"/>
    <mergeCell ref="K93:O93"/>
    <mergeCell ref="C89:G89"/>
    <mergeCell ref="K75:O75"/>
    <mergeCell ref="B81:G81"/>
    <mergeCell ref="J81:O81"/>
    <mergeCell ref="K83:O83"/>
    <mergeCell ref="K85:O85"/>
    <mergeCell ref="K77:O77"/>
    <mergeCell ref="K79:O79"/>
    <mergeCell ref="K91:O91"/>
    <mergeCell ref="C69:G69"/>
    <mergeCell ref="K69:O69"/>
    <mergeCell ref="C71:G71"/>
    <mergeCell ref="K71:O71"/>
    <mergeCell ref="C73:G73"/>
    <mergeCell ref="K73:O73"/>
    <mergeCell ref="C75:G75"/>
    <mergeCell ref="K63:O63"/>
    <mergeCell ref="C65:G65"/>
    <mergeCell ref="K65:O65"/>
    <mergeCell ref="B67:G67"/>
    <mergeCell ref="J67:O67"/>
    <mergeCell ref="K51:O51"/>
    <mergeCell ref="K53:O53"/>
    <mergeCell ref="K55:O55"/>
    <mergeCell ref="K57:O57"/>
    <mergeCell ref="K59:O59"/>
    <mergeCell ref="K61:O61"/>
    <mergeCell ref="K23:O23"/>
    <mergeCell ref="K45:O45"/>
    <mergeCell ref="K47:O47"/>
    <mergeCell ref="B49:G49"/>
    <mergeCell ref="J49:O49"/>
    <mergeCell ref="C37:G37"/>
    <mergeCell ref="K37:O37"/>
    <mergeCell ref="C39:G39"/>
    <mergeCell ref="K39:O39"/>
    <mergeCell ref="K41:O41"/>
    <mergeCell ref="K43:O43"/>
    <mergeCell ref="C181:G181"/>
    <mergeCell ref="K167:O167"/>
    <mergeCell ref="J169:O169"/>
    <mergeCell ref="J175:O175"/>
    <mergeCell ref="K181:O181"/>
    <mergeCell ref="A1:P8"/>
    <mergeCell ref="B10:O10"/>
    <mergeCell ref="B11:O13"/>
    <mergeCell ref="C15:G15"/>
    <mergeCell ref="K15:O15"/>
    <mergeCell ref="B17:G17"/>
    <mergeCell ref="J17:O17"/>
    <mergeCell ref="K25:O25"/>
    <mergeCell ref="K27:O27"/>
    <mergeCell ref="B33:G33"/>
    <mergeCell ref="J33:O33"/>
    <mergeCell ref="C35:G35"/>
    <mergeCell ref="K35:O35"/>
    <mergeCell ref="K29:O29"/>
    <mergeCell ref="K31:O31"/>
    <mergeCell ref="C19:G19"/>
    <mergeCell ref="K19:O19"/>
    <mergeCell ref="C21:G21"/>
    <mergeCell ref="K21:O21"/>
  </mergeCells>
  <hyperlinks>
    <hyperlink ref="J51" location="'Tabla 2.1.'!A1" display="'Tabla 2.1.'!A1" xr:uid="{8F33F856-451B-4BB1-8657-DAE1FB25ADD8}"/>
    <hyperlink ref="J53" location="'Tabla 2.2.'!A1" display="'Tabla 2.2.'!A1" xr:uid="{FA8E7AD8-7D39-4A15-B9B0-2A97507106B1}"/>
    <hyperlink ref="J55" location="'Tabla 2.3.'!A1" display="'Tabla 2.3.'!A1" xr:uid="{0B198BEE-D1C6-439C-9519-CEC6EE714C76}"/>
    <hyperlink ref="J57" location="'Tabla 2.4.'!A1" display="'Tabla 2.4.'!A1" xr:uid="{CE5ED610-E0E9-4F4A-8C9A-98E860B80B90}"/>
    <hyperlink ref="J59" location="'Tabla 2.5.'!A1" display="'Tabla 2.5.'!A1" xr:uid="{D05BB808-D2AF-4EE5-9652-1E45BB074885}"/>
    <hyperlink ref="J61" location="'Tabla 2.6.'!A1" display="'Tabla 2.6.'!A1" xr:uid="{B57ED76B-1D1F-46D0-8672-FB12EFE1BCEF}"/>
    <hyperlink ref="J63" location="'Tabla 2.7.'!A1" display="'Tabla 2.7.'!A1" xr:uid="{D4DE4CB2-50BE-4FB6-92B8-1AD2EE101076}"/>
    <hyperlink ref="B69" location="'Cuadro 3.1.'!A1" display="'Cuadro 3.1.'!A1" xr:uid="{E9FD9C5F-51FE-4BC8-8FA5-E332C4061818}"/>
    <hyperlink ref="B71" location="'Cuadro 3.2.'!A1" display="'Cuadro 3.2.'!A1" xr:uid="{B65B1978-7D14-4B46-8976-CF69EEB3ADB0}"/>
    <hyperlink ref="B73" location="'Cuadro 3.3.'!A1" display="'Cuadro 3.3.'!A1" xr:uid="{045666F6-4607-4933-A056-D66FC3692F1B}"/>
    <hyperlink ref="B83" location="'Gráfica 3.1.'!A1" display="'Gráfica 3.1.'!A1" xr:uid="{13B25F6F-4C80-4753-9000-392963AF30B6}"/>
    <hyperlink ref="B85" location="'Gráfica 3.2.'!A1" display="'Gráfica 3.2.'!A1" xr:uid="{F799BFE7-F030-4AF0-9576-EE02B0007872}"/>
    <hyperlink ref="B87" location="'Gráfica 3.3.'!A1" display="'Gráfica 3.3.'!A1" xr:uid="{D06A5F39-C5EF-4110-AE97-4AFD35713D73}"/>
    <hyperlink ref="B97" location="'Tabla 3.1.'!A1" display="'Tabla 3.1.'!A1" xr:uid="{61D9002A-D1CE-4081-A54E-B4153B93A3D2}"/>
    <hyperlink ref="B99" location="'Tabla 3.2.'!A1" display="'Tabla 3.2.'!A1" xr:uid="{50E714D7-48FB-4811-90F9-21CF891B150B}"/>
    <hyperlink ref="B101" location="'Tabla 3.3.'!A1" display="'Tabla 3.3.'!A1" xr:uid="{1843FDD0-DDBD-468E-BC9D-B6727F42CE29}"/>
    <hyperlink ref="B103" location="'Tabla 3.4.'!A1" display="'Tabla 3.4.'!A1" xr:uid="{0D4A06EC-B97D-4768-8BE0-D1FF6FC00DD2}"/>
    <hyperlink ref="B105" location="'Tabla 3.5.'!A1" display="'Tabla 3.5.'!A1" xr:uid="{0275AE81-334D-4D65-9647-1A47551AD995}"/>
    <hyperlink ref="J69" location="'Cuadro 4.1.'!A1" display="'Cuadro 4.1.'!A1" xr:uid="{7364DE43-68C5-4BE1-92D2-0F484DEE7596}"/>
    <hyperlink ref="J71" location="'Cuadro 4.2.'!A1" display="'Cuadro 4.2.'!A1" xr:uid="{15FF003E-2BD4-453C-8834-D9807522AB60}"/>
    <hyperlink ref="J73" location="'Cuadro 4.3.'!A1" display="'Cuadro 4.3.'!A1" xr:uid="{D4084BBA-F005-4131-98D5-30E06F664702}"/>
    <hyperlink ref="J75" location="'Cuadro 4.4.'!A1" display="'Cuadro 4.4.'!A1" xr:uid="{C88CE342-BA32-4A83-9248-29F4515EDF0D}"/>
    <hyperlink ref="J83" location="'Gráfica 4.1.'!A1" display="'Gráfica 4.1.'!A1" xr:uid="{AE369D2F-26F5-4969-82F1-0ED911966717}"/>
    <hyperlink ref="J87" location="'Gráfica 4.3.'!A1" display="'Gráfica 4.3.'!A1" xr:uid="{0C8AD41B-BF65-42D1-95ED-D87FE982D595}"/>
    <hyperlink ref="J89" location="'Gráfica 4.4.'!A1" display="'Gráfica 4.4.'!A1" xr:uid="{FA1CAB30-EA1A-4F2C-A424-63EB6555E1D7}"/>
    <hyperlink ref="J97" location="'Tabla 4.1'!A1" display="'Tabla 4.1'!A1" xr:uid="{C01B1D26-63A8-475F-A902-8B55F41A4E0A}"/>
    <hyperlink ref="J99" location="'Tabla 4.2'!A1" display="'Tabla 4.2'!A1" xr:uid="{50588D9E-B4B7-4CB6-9AF3-9110715AF99D}"/>
    <hyperlink ref="B21" location="'Cuadro 1.2.'!A1" display="'Cuadro 1.2.'!A1" xr:uid="{74F35580-B2BE-47E0-A2C3-642B740BACFB}"/>
    <hyperlink ref="B37" location="'Gráfica 1.2.'!A1" display="'Gráfica 1.2.'!A1" xr:uid="{037BDCD1-6CBD-4898-8A1E-E99BFD0630C4}"/>
    <hyperlink ref="B39" location="'Gráfica 1.3.'!A1" display="'Gráfica 1.3.'!A1" xr:uid="{5271BDB6-20F2-40B1-871F-A5DBB0E960D3}"/>
    <hyperlink ref="J19" location="'Cuadro 2.1.'!A1" display="'Cuadro 2.1.'!A1" xr:uid="{E0CDF35A-8E14-4DEC-84BC-2BFAB40A32E5}"/>
    <hyperlink ref="J21" location="'Cuadro 2.2.'!A1" display="'Cuadro 2.2.'!A1" xr:uid="{334C54CA-0686-45FD-A2BA-43D7540240FF}"/>
    <hyperlink ref="J23" location="'Cuadro 2.3.'!A1" display="'Cuadro 2.3.'!A1" xr:uid="{6DE253A8-25C5-46F4-83EF-E0828290A6F1}"/>
    <hyperlink ref="J27" location="'Cuadro 2.5.'!A1" display="'Cuadro 2.5.'!A1" xr:uid="{6FE86D08-F9B7-44A1-B222-EAB447F0F2F2}"/>
    <hyperlink ref="J29" location="'Cuadro 2.6.'!A1" display="'Cuadro 2.6.'!A1" xr:uid="{089ECB44-5955-4B93-881B-295EE540683F}"/>
    <hyperlink ref="J31" location="'Cuadro 2.7.'!A1" display="'Cuadro 2.7.'!A1" xr:uid="{34B98263-1647-4E4F-BA0C-CEEFAA9D8A9B}"/>
    <hyperlink ref="J35" location="'Gráfica 2.1.'!A1" display="'Gráfica 2.1.'!A1" xr:uid="{83867908-805C-4D96-9E9A-D36505E2DA81}"/>
    <hyperlink ref="J37" location="'Gráfica 2.2.'!A1" display="'Gráfica 2.2.'!A1" xr:uid="{DC9550CD-3FDB-49C6-9BAA-6BECA6F8A364}"/>
    <hyperlink ref="J39" location="'Gráfica 2.3.'!A1" display="'Gráfica 2.3.'!A1" xr:uid="{9621E862-9A40-47D1-B885-99CDB62B08F8}"/>
    <hyperlink ref="J43" location="'Gráfica 2.5.'!A1" display="'Gráfica 2.5.'!A1" xr:uid="{8D225240-B35F-4739-97DB-B4CEC58B60AD}"/>
    <hyperlink ref="J45" location="'Gráfica 2.6.'!A1" display="'Gráfica 2.6.'!A1" xr:uid="{ECA6715A-9770-4A76-B7B3-BB69A68F0CDE}"/>
    <hyperlink ref="J47" location="'Gráfica 2.7.'!A1" display="'Gráfica 2.7.'!A1" xr:uid="{D1055A8C-1D33-473B-9036-527BEA022BAF}"/>
    <hyperlink ref="B117" location="'Cuadro 5.4.'!A1" display="'Cuadro 5.4.'!A1" xr:uid="{4578C0FF-5E3D-4DF9-9F04-50EE29A87FC5}"/>
    <hyperlink ref="B119" location="'Cuadro 5.5.'!A1" display="'Cuadro 5.5.'!A1" xr:uid="{5E9106E2-F4BF-44D8-8FA7-ED8BE51CF541}"/>
    <hyperlink ref="B133" location="'Gráfica 5.4.'!A1" display="'Gráfica 5.4.'!A1" xr:uid="{C4273311-8DEB-4B16-AA4D-6B095F1C0295}"/>
    <hyperlink ref="B135" location="'Gráfica 5.5.'!A1" display="'Gráfica 5.5.'!A1" xr:uid="{99F52625-1607-46ED-820A-C673A2F4D6E4}"/>
    <hyperlink ref="J111" location="'Cuadro 6.1.'!A1" display="'Cuadro 6.1.'!A1" xr:uid="{3521DD0E-9997-444F-A410-2C6B391DFC9C}"/>
    <hyperlink ref="J113" location="'Cuadro 6.2.'!A1" display="'Cuadro 6.2.'!A1" xr:uid="{D42B9D80-43E5-4D91-962B-3F8F6715ACB3}"/>
    <hyperlink ref="J119" location="'Cuadro 6.5.'!A1" display="'Cuadro 6.5.'!A1" xr:uid="{A5669A77-880A-4297-B562-C4BF3C2B15D1}"/>
    <hyperlink ref="J127" location="'Gráfica 6.1.'!A1" display="'Gráfica 6.1.'!A1" xr:uid="{520C1E9B-2729-4316-BFF6-82ACF855E244}"/>
    <hyperlink ref="J129" location="'Gráfica 6.2.'!A1" display="'Gráfica 6.2.'!A1" xr:uid="{8BEF95A2-7B78-4103-8C0E-FC4396E88FFD}"/>
    <hyperlink ref="J135" location="'Gráfica 6.5.'!A1" display="'Gráfica 6.5.'!A1" xr:uid="{8B2B7052-D3DF-440E-961F-9AEE997CB88E}"/>
    <hyperlink ref="J143" location="'Tabla 6.1.'!A1" display="'Tabla 6.1.'!A1" xr:uid="{39B8D8FD-4761-4C54-A191-AC67BB8EA7D6}"/>
    <hyperlink ref="J145" location="'Tabla 6.2.'!A1" display="'Tabla 6.2.'!A1" xr:uid="{3C916F6B-E44C-4697-97BE-16766ABF964A}"/>
    <hyperlink ref="J151" location="'Tabla 6.5.'!A1" display="'Tabla 6.5.'!A1" xr:uid="{520EA3D9-4478-4906-A6ED-F30D43A64D8E}"/>
    <hyperlink ref="J147" location="'Tabla 6.3.'!A1" display="'Tabla 6.3.'!A1" xr:uid="{780412B9-E238-4C02-9780-11E22DDAD305}"/>
    <hyperlink ref="J149" location="'Tabla 6.4.'!A1" display="'Tabla 6.4.'!A1" xr:uid="{BFD6283F-BFDB-40D2-A1E6-654E8AC4FE76}"/>
    <hyperlink ref="J153" location="'Tabla 6.6.'!A1" display="'Tabla 6.6.'!A1" xr:uid="{00DA695D-0B7B-4A76-85AB-AB27D1DB243C}"/>
    <hyperlink ref="J155" location="'Tabla 6.7'!A1" display="'Tabla 6.7'!A1" xr:uid="{9617808A-F0A9-458C-AB20-CBD0C2CC93A5}"/>
    <hyperlink ref="B161" location="'Cuadro 7.1.'!A1" display="'Cuadro 7.1.'!A1" xr:uid="{BBC46724-4206-46D7-820A-DD409E7719D1}"/>
    <hyperlink ref="B163" location="'Cuadro 7.2.'!A1" display="'Cuadro 7.2.'!A1" xr:uid="{D278C1A1-670E-4D14-B6E6-9F2607C15D23}"/>
    <hyperlink ref="B165" location="'Cuadro 7.3.'!A1" display="'Cuadro 7.3.'!A1" xr:uid="{780CF393-055A-407D-8641-64C4DEA53835}"/>
    <hyperlink ref="B167" location="'Cuadro 7.4.'!A1" display="'Cuadro 7.4.'!A1" xr:uid="{64F6963C-AE26-4108-A56C-31BD7FD21AC9}"/>
    <hyperlink ref="B171" location="'Gráfica 7.1.'!A1" display="'Gráfica 7.1.'!A1" xr:uid="{DD68C9D6-06CE-44D6-9D7C-FAFF7F759BC8}"/>
    <hyperlink ref="B173" location="'Gráfica 7.2'!A1" display="'Gráfica 7.2'!A1" xr:uid="{66D515C9-B426-455E-970D-1E8AF50008DB}"/>
    <hyperlink ref="B177" location="'Tabla 7.1'!A1" display="'Tabla 7.1'!A1" xr:uid="{E5612E78-3002-4B7C-B1F8-62693CFD8EF2}"/>
    <hyperlink ref="B179" location="'Tabla 7.2'!A1" display="'Tabla 7.2'!A1" xr:uid="{FD54BE65-45FF-48EB-8E9C-CDEB1BBA9762}"/>
    <hyperlink ref="B75" location="'Cuadro 3.4.'!A1" display="'Cuadro 3.4.'!A1" xr:uid="{EAAEFE9D-542F-4B58-87A8-3481213A662B}"/>
    <hyperlink ref="B89" location="'Gráfica 3.4.'!A1" display="'Gráfica 3.4.'!A1" xr:uid="{523DC3FD-77C2-4133-860F-E1294FD3DF05}"/>
    <hyperlink ref="J77" location="'Cuadro 4.5.'!A1" display="'Cuadro 4.5.'!A1" xr:uid="{00477AF9-285B-4800-A284-455B1AE74877}"/>
    <hyperlink ref="J79" location="'Cuadro 4.6'!A1" display="'Cuadro 4.6'!A1" xr:uid="{577850A0-369F-421C-A627-A6684AF0C1D9}"/>
    <hyperlink ref="J91" location="'Gráfica 4.5'!A1" display="'Gráfica 4.5'!A1" xr:uid="{935C89AD-A5D4-44FA-AAAA-41B790970AB4}"/>
    <hyperlink ref="J93" location="'Gráfica 4.6'!A1" display="'Gráfica 4.6'!A1" xr:uid="{DDD89323-ACBD-4EA2-A9B1-441B17AFE82F}"/>
    <hyperlink ref="B143" location="'Tabla 6.1.'!A1" display="'Tabla 6.1.'!A1" xr:uid="{22B196FD-ECE3-4013-8E3B-F82699C41FEC}"/>
    <hyperlink ref="B145" location="'Tabla 6.2.'!A1" display="'Tabla 6.2.'!A1" xr:uid="{6FE125F0-F958-4D0E-9CB5-5335616E3FC7}"/>
    <hyperlink ref="B151" location="'Tabla 6.5.'!A1" display="'Tabla 6.5.'!A1" xr:uid="{A5F72709-C7B6-4AA8-A19B-37B31EE6C9DE}"/>
    <hyperlink ref="B147" location="'Tabla 6.3.'!A1" display="'Tabla 6.3.'!A1" xr:uid="{0708753E-23B0-446A-9D10-E16C47D505E3}"/>
    <hyperlink ref="B149" location="'Tabla 6.4.'!A1" display="'Tabla 6.4.'!A1" xr:uid="{F30B24C7-FA7E-44EB-88EE-74BDE35B4F7D}"/>
    <hyperlink ref="B153" location="'Tabla 6.6.'!A1" display="'Tabla 6.6.'!A1" xr:uid="{AE149173-FCBC-445B-BD64-F222B014B7C7}"/>
    <hyperlink ref="B155" location="'Tabla 6.7'!A1" display="'Tabla 6.7'!A1" xr:uid="{5DBACE0B-DD04-4494-BA51-D56266A358C4}"/>
    <hyperlink ref="B181" location="'Tabla 7.3'!A1" display="'Tabla 7.3'!A1" xr:uid="{1693F106-5975-41C5-BC4A-B65BF83357D4}"/>
    <hyperlink ref="J161" location="'Cuadro 8.1.'!A1" display="'Cuadro 8.1.'!A1" xr:uid="{663DD8CF-D91F-4CA5-BE8E-5EC6D2C91CA8}"/>
    <hyperlink ref="J171" location="'Gráfica 8.1'!A1" display="'Gráfica 8.1'!A1" xr:uid="{152EFAC0-E9F9-4F2C-A843-755E94CB83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B243-9CF1-45B6-8EC5-2AAC516175CD}">
  <sheetPr>
    <tabColor rgb="FF40A682"/>
  </sheetPr>
  <dimension ref="A1:N25"/>
  <sheetViews>
    <sheetView workbookViewId="0">
      <selection activeCell="N1" sqref="N1"/>
    </sheetView>
  </sheetViews>
  <sheetFormatPr defaultColWidth="11.42578125" defaultRowHeight="14.45"/>
  <cols>
    <col min="1" max="1" width="14.28515625" customWidth="1"/>
  </cols>
  <sheetData>
    <row r="1" spans="1:14" ht="21">
      <c r="A1" s="43" t="s">
        <v>83</v>
      </c>
      <c r="N1" s="32" t="s">
        <v>52</v>
      </c>
    </row>
    <row r="2" spans="1:14" ht="15.95" thickBot="1">
      <c r="A2" s="42" t="s">
        <v>84</v>
      </c>
    </row>
    <row r="3" spans="1:14" ht="29.45" thickTop="1">
      <c r="A3" s="30" t="s">
        <v>54</v>
      </c>
      <c r="B3" s="30" t="s">
        <v>85</v>
      </c>
      <c r="C3" s="30" t="s">
        <v>86</v>
      </c>
      <c r="D3" s="30" t="s">
        <v>87</v>
      </c>
    </row>
    <row r="4" spans="1:14">
      <c r="A4" s="15">
        <v>1995</v>
      </c>
      <c r="B4" s="15">
        <v>1973017</v>
      </c>
      <c r="C4" s="15">
        <v>532545</v>
      </c>
      <c r="D4" s="46">
        <f>C4/B4</f>
        <v>0.2699140453427416</v>
      </c>
    </row>
    <row r="5" spans="1:14">
      <c r="A5" s="15">
        <v>1996</v>
      </c>
      <c r="B5" s="15">
        <v>2056450</v>
      </c>
      <c r="C5" s="15">
        <v>578550</v>
      </c>
      <c r="D5" s="46">
        <f t="shared" ref="D5:D24" si="0">C5/B5</f>
        <v>0.28133433830144178</v>
      </c>
    </row>
    <row r="6" spans="1:14">
      <c r="A6" s="15">
        <v>1997</v>
      </c>
      <c r="B6" s="15">
        <v>2066523</v>
      </c>
      <c r="C6" s="15">
        <v>527342</v>
      </c>
      <c r="D6" s="46">
        <f t="shared" si="0"/>
        <v>0.25518322322084003</v>
      </c>
    </row>
    <row r="7" spans="1:14">
      <c r="A7" s="15">
        <v>1998</v>
      </c>
      <c r="B7" s="15">
        <v>2227471</v>
      </c>
      <c r="C7" s="15">
        <v>539332</v>
      </c>
      <c r="D7" s="46">
        <f t="shared" si="0"/>
        <v>0.24212750693499488</v>
      </c>
    </row>
    <row r="8" spans="1:14">
      <c r="A8" s="15">
        <v>1999</v>
      </c>
      <c r="B8" s="15">
        <v>2274728</v>
      </c>
      <c r="C8" s="15">
        <v>486490</v>
      </c>
      <c r="D8" s="46">
        <f t="shared" si="0"/>
        <v>0.21386732831353902</v>
      </c>
    </row>
    <row r="9" spans="1:14">
      <c r="A9" s="15">
        <v>2000</v>
      </c>
      <c r="B9" s="15">
        <v>2322697</v>
      </c>
      <c r="C9" s="15">
        <v>484938</v>
      </c>
      <c r="D9" s="46">
        <f t="shared" si="0"/>
        <v>0.20878229058719239</v>
      </c>
    </row>
    <row r="10" spans="1:14">
      <c r="A10" s="15">
        <v>2001</v>
      </c>
      <c r="B10" s="15">
        <v>2451317</v>
      </c>
      <c r="C10" s="15">
        <v>520893</v>
      </c>
      <c r="D10" s="46">
        <f t="shared" si="0"/>
        <v>0.21249516076460123</v>
      </c>
    </row>
    <row r="11" spans="1:14">
      <c r="A11" s="15">
        <v>2002</v>
      </c>
      <c r="B11" s="15">
        <v>2412785</v>
      </c>
      <c r="C11" s="15">
        <v>458432</v>
      </c>
      <c r="D11" s="46">
        <f t="shared" si="0"/>
        <v>0.19000118120760864</v>
      </c>
    </row>
    <row r="12" spans="1:14">
      <c r="A12" s="15">
        <v>2003</v>
      </c>
      <c r="B12" s="15">
        <v>2520060</v>
      </c>
      <c r="C12" s="15">
        <v>430462</v>
      </c>
      <c r="D12" s="46">
        <f t="shared" si="0"/>
        <v>0.17081418696380246</v>
      </c>
    </row>
    <row r="13" spans="1:14">
      <c r="A13" s="15">
        <v>2004</v>
      </c>
      <c r="B13" s="15">
        <v>2526363</v>
      </c>
      <c r="C13" s="15">
        <v>465740</v>
      </c>
      <c r="D13" s="46">
        <f t="shared" si="0"/>
        <v>0.18435197158919758</v>
      </c>
    </row>
    <row r="14" spans="1:14">
      <c r="A14" s="15">
        <v>2005</v>
      </c>
      <c r="B14" s="15">
        <v>2591076</v>
      </c>
      <c r="C14" s="15">
        <v>504300</v>
      </c>
      <c r="D14" s="46">
        <f t="shared" si="0"/>
        <v>0.19462956702157713</v>
      </c>
    </row>
    <row r="15" spans="1:14">
      <c r="A15" s="15">
        <v>2006</v>
      </c>
      <c r="B15" s="15">
        <v>2685862</v>
      </c>
      <c r="C15" s="15">
        <v>491648</v>
      </c>
      <c r="D15" s="46">
        <f t="shared" si="0"/>
        <v>0.18305035776223796</v>
      </c>
    </row>
    <row r="16" spans="1:14">
      <c r="A16" s="15">
        <v>2007</v>
      </c>
      <c r="B16" s="15">
        <v>2173963</v>
      </c>
      <c r="C16" s="15">
        <v>347973</v>
      </c>
      <c r="D16" s="46">
        <f t="shared" si="0"/>
        <v>0.1600639017315382</v>
      </c>
    </row>
    <row r="17" spans="1:4">
      <c r="A17" s="15">
        <v>2008</v>
      </c>
      <c r="B17" s="15">
        <v>2349050</v>
      </c>
      <c r="C17" s="15">
        <v>420003</v>
      </c>
      <c r="D17" s="46">
        <f t="shared" si="0"/>
        <v>0.17879696047338287</v>
      </c>
    </row>
    <row r="18" spans="1:4">
      <c r="A18" s="15">
        <v>2009</v>
      </c>
      <c r="B18" s="15">
        <v>2364579</v>
      </c>
      <c r="C18" s="15">
        <v>471919</v>
      </c>
      <c r="D18" s="46">
        <f t="shared" si="0"/>
        <v>0.19957844504243674</v>
      </c>
    </row>
    <row r="19" spans="1:4">
      <c r="A19" s="15">
        <v>2010</v>
      </c>
      <c r="B19" s="15">
        <v>2398478</v>
      </c>
      <c r="C19" s="15">
        <v>482195</v>
      </c>
      <c r="D19" s="46">
        <f t="shared" si="0"/>
        <v>0.20104207751749234</v>
      </c>
    </row>
    <row r="20" spans="1:4">
      <c r="A20" s="15">
        <v>2011</v>
      </c>
      <c r="B20" s="15">
        <v>2466375</v>
      </c>
      <c r="C20" s="15">
        <v>514272</v>
      </c>
      <c r="D20" s="46">
        <f t="shared" si="0"/>
        <v>0.20851330393796563</v>
      </c>
    </row>
    <row r="21" spans="1:4">
      <c r="A21" s="15">
        <v>2012</v>
      </c>
      <c r="B21" s="15">
        <v>2559315</v>
      </c>
      <c r="C21" s="15">
        <v>518563</v>
      </c>
      <c r="D21" s="46">
        <f t="shared" si="0"/>
        <v>0.20261788798955971</v>
      </c>
    </row>
    <row r="22" spans="1:4">
      <c r="A22" s="15">
        <v>2013</v>
      </c>
      <c r="B22" s="15">
        <v>2629507</v>
      </c>
      <c r="C22" s="15">
        <v>493289</v>
      </c>
      <c r="D22" s="46">
        <f t="shared" si="0"/>
        <v>0.18759752303378541</v>
      </c>
    </row>
    <row r="23" spans="1:4">
      <c r="A23" s="15">
        <v>2014</v>
      </c>
      <c r="B23" s="15">
        <v>2644082</v>
      </c>
      <c r="C23" s="15">
        <v>472949</v>
      </c>
      <c r="D23" s="46">
        <f t="shared" si="0"/>
        <v>0.17887077632236822</v>
      </c>
    </row>
    <row r="24" spans="1:4" ht="15" thickBot="1">
      <c r="A24" s="20">
        <v>2015</v>
      </c>
      <c r="B24" s="20">
        <v>2667032</v>
      </c>
      <c r="C24" s="20">
        <v>461646</v>
      </c>
      <c r="D24" s="47">
        <f t="shared" si="0"/>
        <v>0.17309353618554257</v>
      </c>
    </row>
    <row r="25" spans="1:4" ht="15" thickTop="1">
      <c r="A25" s="44" t="s">
        <v>88</v>
      </c>
    </row>
  </sheetData>
  <hyperlinks>
    <hyperlink ref="N1" location="Índice!A1" display="ÍNDICE" xr:uid="{35B36791-D200-4C9F-8764-07C514D16FE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1BEF-C20D-4136-AC08-99ED6B2AA612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32" t="s">
        <v>52</v>
      </c>
    </row>
  </sheetData>
  <hyperlinks>
    <hyperlink ref="N1" location="Índice!A1" display="ÍNDICE" xr:uid="{B6F49E6C-AE76-43DD-AFD8-4D576BC25551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AF2C-78B2-467E-8527-108415F0ABCA}">
  <sheetPr>
    <tabColor rgb="FF40A682"/>
  </sheetPr>
  <dimension ref="A1:O11"/>
  <sheetViews>
    <sheetView workbookViewId="0">
      <selection activeCell="O1" sqref="O1"/>
    </sheetView>
  </sheetViews>
  <sheetFormatPr defaultColWidth="11.42578125" defaultRowHeight="14.45"/>
  <cols>
    <col min="1" max="1" width="14.5703125" customWidth="1"/>
  </cols>
  <sheetData>
    <row r="1" spans="1:15" ht="21">
      <c r="A1" s="43" t="s">
        <v>89</v>
      </c>
      <c r="O1" s="32" t="s">
        <v>52</v>
      </c>
    </row>
    <row r="2" spans="1:15" ht="15.95" thickBot="1">
      <c r="A2" s="42" t="s">
        <v>90</v>
      </c>
    </row>
    <row r="3" spans="1:15" ht="15" thickTop="1">
      <c r="A3" s="30" t="s">
        <v>91</v>
      </c>
      <c r="B3" s="169">
        <v>1998</v>
      </c>
      <c r="C3" s="188"/>
      <c r="D3" s="169">
        <v>2015</v>
      </c>
      <c r="E3" s="188"/>
    </row>
    <row r="4" spans="1:15">
      <c r="A4" t="s">
        <v>92</v>
      </c>
      <c r="B4" s="19">
        <v>182424</v>
      </c>
      <c r="C4" s="48">
        <f>B4/B$10</f>
        <v>0.33824063841937807</v>
      </c>
      <c r="D4" s="19">
        <v>105971</v>
      </c>
      <c r="E4" s="48">
        <f>D4/D$10</f>
        <v>0.22955034810222552</v>
      </c>
    </row>
    <row r="5" spans="1:15">
      <c r="A5" t="s">
        <v>93</v>
      </c>
      <c r="B5" s="19">
        <v>167531</v>
      </c>
      <c r="C5" s="48">
        <f t="shared" ref="C5:C9" si="0">B5/B$10</f>
        <v>0.31062684951013475</v>
      </c>
      <c r="D5" s="19">
        <v>108647</v>
      </c>
      <c r="E5" s="48">
        <f t="shared" ref="E5:E9" si="1">D5/D$10</f>
        <v>0.23534699748291982</v>
      </c>
    </row>
    <row r="6" spans="1:15">
      <c r="A6" t="s">
        <v>94</v>
      </c>
      <c r="B6" s="19">
        <v>124246</v>
      </c>
      <c r="C6" s="48">
        <f t="shared" si="0"/>
        <v>0.23037016160732166</v>
      </c>
      <c r="D6" s="19">
        <v>104574</v>
      </c>
      <c r="E6" s="48">
        <f t="shared" si="1"/>
        <v>0.22652421985677337</v>
      </c>
    </row>
    <row r="7" spans="1:15">
      <c r="A7" t="s">
        <v>95</v>
      </c>
      <c r="B7" s="19">
        <v>46685</v>
      </c>
      <c r="C7" s="48">
        <f t="shared" si="0"/>
        <v>8.6560782597732006E-2</v>
      </c>
      <c r="D7" s="19">
        <v>89616</v>
      </c>
      <c r="E7" s="48">
        <f t="shared" si="1"/>
        <v>0.19412276939473103</v>
      </c>
    </row>
    <row r="8" spans="1:15">
      <c r="A8" t="s">
        <v>96</v>
      </c>
      <c r="B8" s="19">
        <v>16151</v>
      </c>
      <c r="C8" s="48">
        <f t="shared" si="0"/>
        <v>2.994630394636328E-2</v>
      </c>
      <c r="D8" s="19">
        <v>47039</v>
      </c>
      <c r="E8" s="48">
        <f t="shared" si="1"/>
        <v>0.10189409200989502</v>
      </c>
    </row>
    <row r="9" spans="1:15">
      <c r="A9" t="s">
        <v>97</v>
      </c>
      <c r="B9" s="19">
        <v>2295</v>
      </c>
      <c r="C9" s="49">
        <f t="shared" si="0"/>
        <v>4.255263919070257E-3</v>
      </c>
      <c r="D9" s="19">
        <v>5799</v>
      </c>
      <c r="E9" s="48">
        <f t="shared" si="1"/>
        <v>1.2561573153455245E-2</v>
      </c>
    </row>
    <row r="10" spans="1:15" ht="15" thickBot="1">
      <c r="A10" s="50" t="s">
        <v>98</v>
      </c>
      <c r="B10" s="52">
        <v>539332</v>
      </c>
      <c r="C10" s="53">
        <f>B10/B$10</f>
        <v>1</v>
      </c>
      <c r="D10" s="52">
        <v>461646</v>
      </c>
      <c r="E10" s="54">
        <v>1</v>
      </c>
    </row>
    <row r="11" spans="1:15" ht="15" thickTop="1">
      <c r="A11" t="s">
        <v>99</v>
      </c>
    </row>
  </sheetData>
  <mergeCells count="2">
    <mergeCell ref="B3:C3"/>
    <mergeCell ref="D3:E3"/>
  </mergeCells>
  <hyperlinks>
    <hyperlink ref="O1" location="Índice!A1" display="ÍNDICE" xr:uid="{1DA25914-4838-4E9C-9528-EF2AEFA9E01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862B-A3BD-480C-9E3F-FACFD65D05AC}">
  <dimension ref="A1:O25"/>
  <sheetViews>
    <sheetView workbookViewId="0">
      <selection activeCell="O1" sqref="O1"/>
    </sheetView>
  </sheetViews>
  <sheetFormatPr defaultColWidth="11.42578125" defaultRowHeight="14.45"/>
  <cols>
    <col min="1" max="1" width="14.5703125" customWidth="1"/>
  </cols>
  <sheetData>
    <row r="1" spans="1:15" ht="21">
      <c r="A1" s="43" t="s">
        <v>100</v>
      </c>
      <c r="O1" s="32" t="s">
        <v>52</v>
      </c>
    </row>
    <row r="25" spans="1:1">
      <c r="A25" t="s">
        <v>99</v>
      </c>
    </row>
  </sheetData>
  <hyperlinks>
    <hyperlink ref="O1" location="Índice!A1" display="ÍNDICE" xr:uid="{8626FB5A-4B6B-48C1-895C-9A6A84EA13C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D37C-37C5-4A05-BABF-27B1F0E94957}">
  <sheetPr>
    <tabColor rgb="FF40A682"/>
  </sheetPr>
  <dimension ref="A1:N25"/>
  <sheetViews>
    <sheetView workbookViewId="0">
      <selection activeCell="N1" sqref="N1"/>
    </sheetView>
  </sheetViews>
  <sheetFormatPr defaultColWidth="11.42578125" defaultRowHeight="14.45"/>
  <cols>
    <col min="1" max="1" width="14.5703125" customWidth="1"/>
  </cols>
  <sheetData>
    <row r="1" spans="1:14" ht="21">
      <c r="A1" s="43" t="s">
        <v>101</v>
      </c>
      <c r="B1" s="15"/>
      <c r="N1" s="32" t="s">
        <v>52</v>
      </c>
    </row>
    <row r="2" spans="1:14" ht="15.95" thickBot="1">
      <c r="A2" s="42" t="s">
        <v>84</v>
      </c>
    </row>
    <row r="3" spans="1:14" ht="29.45" thickTop="1">
      <c r="A3" s="30" t="s">
        <v>54</v>
      </c>
      <c r="B3" s="30" t="s">
        <v>85</v>
      </c>
      <c r="C3" s="30" t="s">
        <v>86</v>
      </c>
      <c r="D3" s="30" t="s">
        <v>102</v>
      </c>
      <c r="E3" s="56" t="s">
        <v>103</v>
      </c>
      <c r="F3" s="30" t="s">
        <v>87</v>
      </c>
    </row>
    <row r="4" spans="1:14">
      <c r="A4" s="15">
        <v>1995</v>
      </c>
      <c r="B4" s="19">
        <v>1973017</v>
      </c>
      <c r="C4" s="19">
        <v>532545</v>
      </c>
      <c r="D4" s="19">
        <v>81684</v>
      </c>
      <c r="E4" s="19">
        <f>C4-D4</f>
        <v>450861</v>
      </c>
      <c r="F4" s="49">
        <f>E4/C4</f>
        <v>0.8466157789482579</v>
      </c>
      <c r="H4" s="45"/>
      <c r="I4" s="55"/>
    </row>
    <row r="5" spans="1:14">
      <c r="A5" s="15">
        <v>1996</v>
      </c>
      <c r="B5" s="19">
        <v>2056450</v>
      </c>
      <c r="C5" s="19">
        <v>578550</v>
      </c>
      <c r="D5" s="19">
        <v>85469</v>
      </c>
      <c r="E5" s="19">
        <f t="shared" ref="E5:E24" si="0">C5-D5</f>
        <v>493081</v>
      </c>
      <c r="F5" s="49">
        <f t="shared" ref="F5:F24" si="1">E5/C5</f>
        <v>0.85227033099991356</v>
      </c>
      <c r="H5" s="45"/>
      <c r="I5" s="55"/>
    </row>
    <row r="6" spans="1:14">
      <c r="A6" s="15">
        <v>1997</v>
      </c>
      <c r="B6" s="19">
        <v>2066523</v>
      </c>
      <c r="C6" s="19">
        <v>527342</v>
      </c>
      <c r="D6" s="19">
        <v>74846</v>
      </c>
      <c r="E6" s="19">
        <f t="shared" si="0"/>
        <v>452496</v>
      </c>
      <c r="F6" s="49">
        <f t="shared" si="1"/>
        <v>0.85806933640787197</v>
      </c>
      <c r="H6" s="45"/>
      <c r="I6" s="55"/>
    </row>
    <row r="7" spans="1:14">
      <c r="A7" s="15">
        <v>1998</v>
      </c>
      <c r="B7" s="19">
        <v>2227471</v>
      </c>
      <c r="C7" s="19">
        <v>539332</v>
      </c>
      <c r="D7" s="19">
        <v>88017</v>
      </c>
      <c r="E7" s="19">
        <f t="shared" si="0"/>
        <v>451315</v>
      </c>
      <c r="F7" s="49">
        <f t="shared" si="1"/>
        <v>0.83680367565803626</v>
      </c>
      <c r="H7" s="45"/>
      <c r="I7" s="55"/>
    </row>
    <row r="8" spans="1:14">
      <c r="A8" s="15">
        <v>1999</v>
      </c>
      <c r="B8" s="19">
        <v>2274728</v>
      </c>
      <c r="C8" s="19">
        <v>486490</v>
      </c>
      <c r="D8" s="19">
        <v>77963</v>
      </c>
      <c r="E8" s="19">
        <f t="shared" si="0"/>
        <v>408527</v>
      </c>
      <c r="F8" s="49">
        <f t="shared" si="1"/>
        <v>0.83974387962753605</v>
      </c>
      <c r="H8" s="45"/>
      <c r="I8" s="55"/>
    </row>
    <row r="9" spans="1:14">
      <c r="A9" s="15">
        <v>2000</v>
      </c>
      <c r="B9" s="19">
        <v>2322697</v>
      </c>
      <c r="C9" s="19">
        <v>484938</v>
      </c>
      <c r="D9" s="19">
        <v>84907</v>
      </c>
      <c r="E9" s="19">
        <f t="shared" si="0"/>
        <v>400031</v>
      </c>
      <c r="F9" s="49">
        <f t="shared" si="1"/>
        <v>0.82491163818879942</v>
      </c>
      <c r="H9" s="45"/>
      <c r="I9" s="55"/>
    </row>
    <row r="10" spans="1:14">
      <c r="A10" s="15">
        <v>2001</v>
      </c>
      <c r="B10" s="19">
        <v>2451317</v>
      </c>
      <c r="C10" s="19">
        <v>520893</v>
      </c>
      <c r="D10" s="19">
        <v>71528</v>
      </c>
      <c r="E10" s="19">
        <f t="shared" si="0"/>
        <v>449365</v>
      </c>
      <c r="F10" s="49">
        <f t="shared" si="1"/>
        <v>0.86268197115338463</v>
      </c>
      <c r="H10" s="45"/>
      <c r="I10" s="55"/>
    </row>
    <row r="11" spans="1:14">
      <c r="A11" s="15">
        <v>2002</v>
      </c>
      <c r="B11" s="19">
        <v>2412785</v>
      </c>
      <c r="C11" s="19">
        <v>458432</v>
      </c>
      <c r="D11" s="19">
        <v>68611</v>
      </c>
      <c r="E11" s="19">
        <f t="shared" si="0"/>
        <v>389821</v>
      </c>
      <c r="F11" s="49">
        <f t="shared" si="1"/>
        <v>0.85033549141421194</v>
      </c>
      <c r="H11" s="45"/>
      <c r="I11" s="55"/>
    </row>
    <row r="12" spans="1:14">
      <c r="A12" s="15">
        <v>2003</v>
      </c>
      <c r="B12" s="19">
        <v>2520060</v>
      </c>
      <c r="C12" s="19">
        <v>430462</v>
      </c>
      <c r="D12" s="19">
        <v>64092</v>
      </c>
      <c r="E12" s="19">
        <f t="shared" si="0"/>
        <v>366370</v>
      </c>
      <c r="F12" s="49">
        <f t="shared" si="1"/>
        <v>0.85110880867533023</v>
      </c>
      <c r="H12" s="45"/>
      <c r="I12" s="55"/>
    </row>
    <row r="13" spans="1:14">
      <c r="A13" s="15">
        <v>2004</v>
      </c>
      <c r="B13" s="19">
        <v>2526363</v>
      </c>
      <c r="C13" s="19">
        <v>465740</v>
      </c>
      <c r="D13" s="19">
        <v>78541</v>
      </c>
      <c r="E13" s="19">
        <f t="shared" si="0"/>
        <v>387199</v>
      </c>
      <c r="F13" s="49">
        <f t="shared" si="1"/>
        <v>0.83136299222742305</v>
      </c>
      <c r="H13" s="45"/>
      <c r="I13" s="55"/>
    </row>
    <row r="14" spans="1:14">
      <c r="A14" s="15">
        <v>2005</v>
      </c>
      <c r="B14" s="19">
        <v>2591076</v>
      </c>
      <c r="C14" s="19">
        <v>504300</v>
      </c>
      <c r="D14" s="19">
        <v>94825</v>
      </c>
      <c r="E14" s="19">
        <f t="shared" si="0"/>
        <v>409475</v>
      </c>
      <c r="F14" s="49">
        <f t="shared" si="1"/>
        <v>0.81196708308546495</v>
      </c>
      <c r="H14" s="45"/>
      <c r="I14" s="55"/>
    </row>
    <row r="15" spans="1:14">
      <c r="A15" s="15">
        <v>2006</v>
      </c>
      <c r="B15" s="19">
        <v>2685862</v>
      </c>
      <c r="C15" s="19">
        <v>491648</v>
      </c>
      <c r="D15" s="19">
        <v>87173</v>
      </c>
      <c r="E15" s="19">
        <f t="shared" si="0"/>
        <v>404475</v>
      </c>
      <c r="F15" s="49">
        <f t="shared" si="1"/>
        <v>0.82269225136683155</v>
      </c>
      <c r="H15" s="45"/>
      <c r="I15" s="55"/>
    </row>
    <row r="16" spans="1:14">
      <c r="A16" s="15">
        <v>2007</v>
      </c>
      <c r="B16" s="19">
        <v>2173963</v>
      </c>
      <c r="C16" s="19">
        <v>347973</v>
      </c>
      <c r="D16" s="19">
        <v>73432</v>
      </c>
      <c r="E16" s="19">
        <f t="shared" si="0"/>
        <v>274541</v>
      </c>
      <c r="F16" s="49">
        <f t="shared" si="1"/>
        <v>0.78897213289536827</v>
      </c>
      <c r="H16" s="45"/>
      <c r="I16" s="55"/>
    </row>
    <row r="17" spans="1:9">
      <c r="A17" s="15">
        <v>2008</v>
      </c>
      <c r="B17" s="19">
        <v>2349050</v>
      </c>
      <c r="C17" s="19">
        <v>420003</v>
      </c>
      <c r="D17" s="19">
        <v>107714</v>
      </c>
      <c r="E17" s="19">
        <f t="shared" si="0"/>
        <v>312289</v>
      </c>
      <c r="F17" s="49">
        <f t="shared" si="1"/>
        <v>0.74353992709575889</v>
      </c>
      <c r="H17" s="45"/>
      <c r="I17" s="55"/>
    </row>
    <row r="18" spans="1:9">
      <c r="A18" s="15">
        <v>2009</v>
      </c>
      <c r="B18" s="19">
        <v>2364579</v>
      </c>
      <c r="C18" s="19">
        <v>471919</v>
      </c>
      <c r="D18" s="19">
        <v>113067</v>
      </c>
      <c r="E18" s="19">
        <f t="shared" si="0"/>
        <v>358852</v>
      </c>
      <c r="F18" s="49">
        <f t="shared" si="1"/>
        <v>0.7604101551325545</v>
      </c>
      <c r="H18" s="45"/>
      <c r="I18" s="55"/>
    </row>
    <row r="19" spans="1:9">
      <c r="A19" s="15">
        <v>2010</v>
      </c>
      <c r="B19" s="19">
        <v>2398478</v>
      </c>
      <c r="C19" s="19">
        <v>482195</v>
      </c>
      <c r="D19" s="19">
        <v>112594</v>
      </c>
      <c r="E19" s="19">
        <f t="shared" si="0"/>
        <v>369601</v>
      </c>
      <c r="F19" s="49">
        <f t="shared" si="1"/>
        <v>0.7664969566254316</v>
      </c>
      <c r="H19" s="45"/>
      <c r="I19" s="55"/>
    </row>
    <row r="20" spans="1:9">
      <c r="A20" s="15">
        <v>2011</v>
      </c>
      <c r="B20" s="19">
        <v>2466375</v>
      </c>
      <c r="C20" s="19">
        <v>514272</v>
      </c>
      <c r="D20" s="19">
        <v>119372</v>
      </c>
      <c r="E20" s="19">
        <f t="shared" si="0"/>
        <v>394900</v>
      </c>
      <c r="F20" s="49">
        <f t="shared" si="1"/>
        <v>0.76788158795345651</v>
      </c>
      <c r="H20" s="45"/>
      <c r="I20" s="55"/>
    </row>
    <row r="21" spans="1:9">
      <c r="A21" s="15">
        <v>2012</v>
      </c>
      <c r="B21" s="19">
        <v>2559315</v>
      </c>
      <c r="C21" s="19">
        <v>518563</v>
      </c>
      <c r="D21" s="19">
        <v>118340</v>
      </c>
      <c r="E21" s="19">
        <f t="shared" si="0"/>
        <v>400223</v>
      </c>
      <c r="F21" s="49">
        <f t="shared" si="1"/>
        <v>0.77179243409190401</v>
      </c>
      <c r="H21" s="45"/>
      <c r="I21" s="55"/>
    </row>
    <row r="22" spans="1:9">
      <c r="A22" s="15">
        <v>2013</v>
      </c>
      <c r="B22" s="19">
        <v>2629507</v>
      </c>
      <c r="C22" s="19">
        <v>493289</v>
      </c>
      <c r="D22" s="19">
        <v>110874</v>
      </c>
      <c r="E22" s="19">
        <f t="shared" si="0"/>
        <v>382415</v>
      </c>
      <c r="F22" s="49">
        <f t="shared" si="1"/>
        <v>0.77523520694765136</v>
      </c>
      <c r="H22" s="45"/>
      <c r="I22" s="55"/>
    </row>
    <row r="23" spans="1:9">
      <c r="A23" s="15">
        <v>2014</v>
      </c>
      <c r="B23" s="19">
        <v>2644082</v>
      </c>
      <c r="C23" s="19">
        <v>472949</v>
      </c>
      <c r="D23" s="19">
        <v>102391</v>
      </c>
      <c r="E23" s="19">
        <f t="shared" si="0"/>
        <v>370558</v>
      </c>
      <c r="F23" s="49">
        <f t="shared" si="1"/>
        <v>0.78350519823490483</v>
      </c>
      <c r="H23" s="45"/>
      <c r="I23" s="55"/>
    </row>
    <row r="24" spans="1:9" ht="15" thickBot="1">
      <c r="A24" s="20">
        <v>2015</v>
      </c>
      <c r="B24" s="21">
        <v>2667032</v>
      </c>
      <c r="C24" s="21">
        <v>461646</v>
      </c>
      <c r="D24" s="21">
        <v>97340</v>
      </c>
      <c r="E24" s="21">
        <f t="shared" si="0"/>
        <v>364306</v>
      </c>
      <c r="F24" s="51">
        <f t="shared" si="1"/>
        <v>0.78914579569626941</v>
      </c>
      <c r="H24" s="45"/>
      <c r="I24" s="55"/>
    </row>
    <row r="25" spans="1:9" ht="15" thickTop="1">
      <c r="A25" t="s">
        <v>104</v>
      </c>
    </row>
  </sheetData>
  <hyperlinks>
    <hyperlink ref="N1" location="Índice!A1" display="ÍNDICE" xr:uid="{5F5486B6-5E6D-4834-81E9-A67A3225C537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2F71-AAAD-45D4-9192-ED107A9A783C}">
  <dimension ref="A1:N29"/>
  <sheetViews>
    <sheetView workbookViewId="0">
      <selection activeCell="N1" sqref="N1"/>
    </sheetView>
  </sheetViews>
  <sheetFormatPr defaultColWidth="11.42578125" defaultRowHeight="14.45"/>
  <cols>
    <col min="1" max="1" width="15" customWidth="1"/>
  </cols>
  <sheetData>
    <row r="1" spans="1:14" ht="21">
      <c r="A1" s="43" t="s">
        <v>105</v>
      </c>
      <c r="N1" s="32" t="s">
        <v>52</v>
      </c>
    </row>
    <row r="2" spans="1:14" ht="15.6">
      <c r="A2" s="42" t="s">
        <v>84</v>
      </c>
    </row>
    <row r="29" spans="1:1">
      <c r="A29" t="s">
        <v>104</v>
      </c>
    </row>
  </sheetData>
  <hyperlinks>
    <hyperlink ref="N1" location="Índice!A1" display="ÍNDICE" xr:uid="{500A91A3-26CF-4404-9700-23B194476B0E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F027-BAC8-401E-8AE3-961180760108}">
  <sheetPr>
    <tabColor rgb="FF40A682"/>
  </sheetPr>
  <dimension ref="A1:O11"/>
  <sheetViews>
    <sheetView workbookViewId="0">
      <selection activeCell="O1" sqref="O1"/>
    </sheetView>
  </sheetViews>
  <sheetFormatPr defaultColWidth="11.42578125" defaultRowHeight="14.45"/>
  <cols>
    <col min="1" max="5" width="10.5703125" customWidth="1"/>
  </cols>
  <sheetData>
    <row r="1" spans="1:15" ht="21" customHeight="1">
      <c r="A1" s="58" t="s">
        <v>106</v>
      </c>
      <c r="B1" s="57"/>
      <c r="C1" s="57"/>
      <c r="D1" s="57"/>
      <c r="E1" s="57"/>
      <c r="F1" s="57"/>
      <c r="G1" s="57"/>
      <c r="O1" s="32" t="s">
        <v>52</v>
      </c>
    </row>
    <row r="2" spans="1:15" ht="15.95" thickBot="1">
      <c r="A2" s="42" t="s">
        <v>107</v>
      </c>
    </row>
    <row r="3" spans="1:15" ht="29.45" thickTop="1">
      <c r="A3" s="29" t="s">
        <v>108</v>
      </c>
      <c r="B3" s="30" t="s">
        <v>109</v>
      </c>
      <c r="C3" s="30" t="s">
        <v>110</v>
      </c>
      <c r="D3" s="30" t="s">
        <v>111</v>
      </c>
      <c r="E3" s="29" t="s">
        <v>87</v>
      </c>
    </row>
    <row r="4" spans="1:15">
      <c r="A4" s="25" t="s">
        <v>112</v>
      </c>
      <c r="B4" s="61">
        <v>651298</v>
      </c>
      <c r="C4" s="61">
        <f>B4-D4</f>
        <v>637767</v>
      </c>
      <c r="D4" s="61">
        <v>13531</v>
      </c>
      <c r="E4" s="59">
        <f>D4/B4</f>
        <v>2.0775436129083769E-2</v>
      </c>
    </row>
    <row r="5" spans="1:15">
      <c r="A5" s="25" t="s">
        <v>113</v>
      </c>
      <c r="B5" s="61">
        <v>653336</v>
      </c>
      <c r="C5" s="61">
        <f t="shared" ref="C5:C10" si="0">B5-D5</f>
        <v>640157</v>
      </c>
      <c r="D5" s="61">
        <v>13179</v>
      </c>
      <c r="E5" s="59">
        <f t="shared" ref="E5:E10" si="1">D5/B5</f>
        <v>2.0171856441402281E-2</v>
      </c>
    </row>
    <row r="6" spans="1:15">
      <c r="A6" s="25" t="s">
        <v>114</v>
      </c>
      <c r="B6" s="61">
        <v>652764</v>
      </c>
      <c r="C6" s="61">
        <f t="shared" si="0"/>
        <v>639889</v>
      </c>
      <c r="D6" s="61">
        <v>12875</v>
      </c>
      <c r="E6" s="59">
        <f t="shared" si="1"/>
        <v>1.9723820553829562E-2</v>
      </c>
    </row>
    <row r="7" spans="1:15">
      <c r="A7" s="25" t="s">
        <v>115</v>
      </c>
      <c r="B7" s="61">
        <v>654563</v>
      </c>
      <c r="C7" s="61">
        <f t="shared" si="0"/>
        <v>641540</v>
      </c>
      <c r="D7" s="61">
        <v>13023</v>
      </c>
      <c r="E7" s="59">
        <f t="shared" si="1"/>
        <v>1.9895716684261103E-2</v>
      </c>
    </row>
    <row r="8" spans="1:15">
      <c r="A8" s="25" t="s">
        <v>116</v>
      </c>
      <c r="B8" s="61">
        <v>655872</v>
      </c>
      <c r="C8" s="61">
        <f t="shared" si="0"/>
        <v>642908</v>
      </c>
      <c r="D8" s="61">
        <v>12964</v>
      </c>
      <c r="E8" s="59">
        <f t="shared" si="1"/>
        <v>1.9766051912568305E-2</v>
      </c>
    </row>
    <row r="9" spans="1:15">
      <c r="A9" s="25" t="s">
        <v>117</v>
      </c>
      <c r="B9" s="61">
        <v>660088</v>
      </c>
      <c r="C9" s="61">
        <f t="shared" si="0"/>
        <v>646864</v>
      </c>
      <c r="D9" s="61">
        <v>13224</v>
      </c>
      <c r="E9" s="59">
        <f t="shared" si="1"/>
        <v>2.0033692477366655E-2</v>
      </c>
    </row>
    <row r="10" spans="1:15" ht="15" thickBot="1">
      <c r="A10" s="28" t="s">
        <v>118</v>
      </c>
      <c r="B10" s="62">
        <v>655504</v>
      </c>
      <c r="C10" s="62">
        <f t="shared" si="0"/>
        <v>641746</v>
      </c>
      <c r="D10" s="62">
        <v>13758</v>
      </c>
      <c r="E10" s="60">
        <f t="shared" si="1"/>
        <v>2.0988430276550563E-2</v>
      </c>
    </row>
    <row r="11" spans="1:15" ht="15" thickTop="1">
      <c r="A11" t="s">
        <v>119</v>
      </c>
    </row>
  </sheetData>
  <hyperlinks>
    <hyperlink ref="O1" location="Índice!A1" display="ÍNDICE" xr:uid="{B7BFC185-9E66-468F-A151-233F3899B98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514A-2642-4CAB-BDCC-1392428D1717}">
  <dimension ref="A1:L23"/>
  <sheetViews>
    <sheetView workbookViewId="0">
      <selection activeCell="L1" sqref="L1"/>
    </sheetView>
  </sheetViews>
  <sheetFormatPr defaultColWidth="11.42578125" defaultRowHeight="14.45"/>
  <cols>
    <col min="1" max="1" width="14.85546875" customWidth="1"/>
    <col min="2" max="2" width="17.28515625" customWidth="1"/>
    <col min="3" max="3" width="23.42578125" customWidth="1"/>
    <col min="4" max="4" width="20.7109375" customWidth="1"/>
  </cols>
  <sheetData>
    <row r="1" spans="1:12" ht="21">
      <c r="A1" s="58" t="s">
        <v>120</v>
      </c>
      <c r="L1" s="32" t="s">
        <v>52</v>
      </c>
    </row>
    <row r="2" spans="1:12" ht="15.6">
      <c r="A2" s="42" t="s">
        <v>107</v>
      </c>
    </row>
    <row r="3" spans="1:12">
      <c r="A3" s="15"/>
      <c r="B3" s="15"/>
      <c r="C3" s="15"/>
      <c r="D3" s="15"/>
      <c r="E3" s="15"/>
    </row>
    <row r="4" spans="1:12">
      <c r="A4" s="15"/>
      <c r="B4" s="15"/>
      <c r="C4" s="15"/>
      <c r="D4" s="15"/>
      <c r="E4" s="15"/>
    </row>
    <row r="5" spans="1:12">
      <c r="A5" s="15"/>
      <c r="B5" s="15"/>
      <c r="C5" s="15"/>
      <c r="D5" s="15"/>
      <c r="E5" s="15"/>
    </row>
    <row r="6" spans="1:12">
      <c r="A6" s="15"/>
      <c r="B6" s="15"/>
      <c r="C6" s="15"/>
      <c r="D6" s="15"/>
      <c r="E6" s="15"/>
    </row>
    <row r="7" spans="1:12">
      <c r="A7" s="15"/>
      <c r="B7" s="15"/>
      <c r="C7" s="15"/>
      <c r="D7" s="15"/>
      <c r="E7" s="15"/>
    </row>
    <row r="8" spans="1:12">
      <c r="A8" s="15"/>
      <c r="B8" s="15"/>
      <c r="C8" s="15"/>
      <c r="D8" s="15"/>
      <c r="E8" s="15"/>
    </row>
    <row r="9" spans="1:12">
      <c r="A9" s="15"/>
      <c r="B9" s="15"/>
      <c r="C9" s="15"/>
      <c r="D9" s="15"/>
      <c r="E9" s="15"/>
    </row>
    <row r="10" spans="1:12">
      <c r="A10" s="15"/>
      <c r="B10" s="15"/>
      <c r="C10" s="15"/>
      <c r="D10" s="15"/>
      <c r="E10" s="15"/>
    </row>
    <row r="23" spans="1:1">
      <c r="A23" t="s">
        <v>119</v>
      </c>
    </row>
  </sheetData>
  <hyperlinks>
    <hyperlink ref="L1" location="Índice!A1" display="ÍNDICE" xr:uid="{C6C0F11D-67CD-4CB5-8FE1-955904572209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1025-21B6-40C7-B830-F785AF88A89B}">
  <sheetPr>
    <tabColor rgb="FF40A682"/>
  </sheetPr>
  <dimension ref="A1:J19"/>
  <sheetViews>
    <sheetView workbookViewId="0">
      <selection activeCell="J1" sqref="J1"/>
    </sheetView>
  </sheetViews>
  <sheetFormatPr defaultColWidth="10.85546875" defaultRowHeight="14.45"/>
  <cols>
    <col min="1" max="1" width="13.5703125" style="44" customWidth="1"/>
    <col min="2" max="2" width="23.28515625" style="44" customWidth="1"/>
    <col min="3" max="3" width="30.7109375" style="44" customWidth="1"/>
    <col min="4" max="4" width="25.42578125" style="44" customWidth="1"/>
    <col min="5" max="16384" width="10.85546875" style="44"/>
  </cols>
  <sheetData>
    <row r="1" spans="1:10" ht="21">
      <c r="A1" s="74" t="s">
        <v>121</v>
      </c>
      <c r="B1" s="63"/>
      <c r="C1" s="63"/>
      <c r="D1" s="63"/>
      <c r="J1" s="32" t="s">
        <v>52</v>
      </c>
    </row>
    <row r="2" spans="1:10" ht="15.95" thickBot="1">
      <c r="A2" s="65" t="s">
        <v>107</v>
      </c>
      <c r="B2" s="63"/>
      <c r="C2" s="63"/>
      <c r="D2" s="63"/>
    </row>
    <row r="3" spans="1:10" ht="29.45" thickTop="1">
      <c r="A3" s="67" t="s">
        <v>122</v>
      </c>
      <c r="B3" s="68" t="s">
        <v>123</v>
      </c>
      <c r="C3" s="68" t="s">
        <v>124</v>
      </c>
      <c r="D3" s="68" t="s">
        <v>125</v>
      </c>
    </row>
    <row r="4" spans="1:10">
      <c r="A4" s="66" t="s">
        <v>126</v>
      </c>
      <c r="B4" s="72">
        <v>654775</v>
      </c>
      <c r="C4" s="70">
        <v>330683015.06</v>
      </c>
      <c r="D4" s="70">
        <v>505.03</v>
      </c>
    </row>
    <row r="5" spans="1:10">
      <c r="A5" s="66" t="s">
        <v>127</v>
      </c>
      <c r="B5" s="72">
        <v>165017</v>
      </c>
      <c r="C5" s="70">
        <v>128797118.81999999</v>
      </c>
      <c r="D5" s="70">
        <v>780.51</v>
      </c>
    </row>
    <row r="6" spans="1:10" ht="15" thickBot="1">
      <c r="A6" s="69" t="s">
        <v>128</v>
      </c>
      <c r="B6" s="73">
        <v>819792</v>
      </c>
      <c r="C6" s="71">
        <v>459480133.88</v>
      </c>
      <c r="D6" s="71">
        <v>560.48</v>
      </c>
    </row>
    <row r="7" spans="1:10" ht="15" thickTop="1">
      <c r="A7" s="44" t="s">
        <v>129</v>
      </c>
    </row>
    <row r="19" spans="4:4">
      <c r="D19" s="64"/>
    </row>
  </sheetData>
  <hyperlinks>
    <hyperlink ref="J1" location="Índice!A1" display="ÍNDICE" xr:uid="{30DBD0D0-8E03-4340-9136-F1627A4D19A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BCCA-1789-4451-8DD9-479A588688EC}">
  <sheetPr>
    <tabColor rgb="FF40A682"/>
  </sheetPr>
  <dimension ref="A1:J18"/>
  <sheetViews>
    <sheetView workbookViewId="0">
      <selection activeCell="J1" sqref="J1"/>
    </sheetView>
  </sheetViews>
  <sheetFormatPr defaultColWidth="10.85546875" defaultRowHeight="14.45"/>
  <cols>
    <col min="1" max="1" width="12.85546875" style="26" customWidth="1"/>
    <col min="2" max="2" width="47.5703125" style="26" customWidth="1"/>
    <col min="3" max="5" width="15.5703125" style="26" customWidth="1"/>
    <col min="6" max="16384" width="10.85546875" style="26"/>
  </cols>
  <sheetData>
    <row r="1" spans="1:10" ht="21.6" thickBot="1">
      <c r="A1" s="33" t="s">
        <v>130</v>
      </c>
      <c r="B1" s="80"/>
      <c r="C1" s="80"/>
      <c r="D1" s="80"/>
      <c r="E1" s="80"/>
      <c r="J1" s="32" t="s">
        <v>52</v>
      </c>
    </row>
    <row r="2" spans="1:10" s="76" customFormat="1" ht="72.95" thickTop="1">
      <c r="A2" s="77" t="s">
        <v>131</v>
      </c>
      <c r="B2" s="77" t="s">
        <v>132</v>
      </c>
      <c r="C2" s="77" t="s">
        <v>133</v>
      </c>
      <c r="D2" s="77" t="s">
        <v>134</v>
      </c>
      <c r="E2" s="77" t="s">
        <v>135</v>
      </c>
    </row>
    <row r="3" spans="1:10">
      <c r="A3" s="25">
        <v>1800</v>
      </c>
      <c r="B3" s="76" t="s">
        <v>136</v>
      </c>
      <c r="C3" s="61">
        <v>55540</v>
      </c>
      <c r="D3" s="81">
        <v>21281279.671428572</v>
      </c>
      <c r="E3" s="81">
        <v>383.17032177581154</v>
      </c>
    </row>
    <row r="4" spans="1:10">
      <c r="A4" s="25" t="s">
        <v>137</v>
      </c>
      <c r="B4" s="76" t="s">
        <v>138</v>
      </c>
      <c r="C4" s="61">
        <v>28875.571428571428</v>
      </c>
      <c r="D4" s="81">
        <v>8621911.6857142877</v>
      </c>
      <c r="E4" s="81">
        <v>298.58843510827251</v>
      </c>
    </row>
    <row r="5" spans="1:10">
      <c r="A5" s="25" t="s">
        <v>139</v>
      </c>
      <c r="B5" s="76" t="s">
        <v>140</v>
      </c>
      <c r="C5" s="61">
        <v>24735.142857142859</v>
      </c>
      <c r="D5" s="81">
        <v>10981006.434285713</v>
      </c>
      <c r="E5" s="81">
        <v>443.9435218832661</v>
      </c>
    </row>
    <row r="6" spans="1:10" ht="29.1">
      <c r="A6" s="25" t="s">
        <v>141</v>
      </c>
      <c r="B6" s="76" t="s">
        <v>142</v>
      </c>
      <c r="C6" s="61">
        <v>24150.428571428572</v>
      </c>
      <c r="D6" s="81">
        <v>8586890.0942857135</v>
      </c>
      <c r="E6" s="81">
        <v>355.55849739430823</v>
      </c>
    </row>
    <row r="7" spans="1:10" ht="29.1">
      <c r="A7" s="25" t="s">
        <v>143</v>
      </c>
      <c r="B7" s="76" t="s">
        <v>144</v>
      </c>
      <c r="C7" s="61">
        <v>22831.714285714286</v>
      </c>
      <c r="D7" s="81">
        <v>10505487.771428572</v>
      </c>
      <c r="E7" s="81">
        <v>460.12698126665919</v>
      </c>
    </row>
    <row r="8" spans="1:10" ht="43.5">
      <c r="A8" s="25" t="s">
        <v>145</v>
      </c>
      <c r="B8" s="76" t="s">
        <v>146</v>
      </c>
      <c r="C8" s="61">
        <v>20359.428571428572</v>
      </c>
      <c r="D8" s="81">
        <v>12033048.821428571</v>
      </c>
      <c r="E8" s="81">
        <v>591.03077373768554</v>
      </c>
    </row>
    <row r="9" spans="1:10" ht="29.1">
      <c r="A9" s="25" t="s">
        <v>147</v>
      </c>
      <c r="B9" s="76" t="s">
        <v>148</v>
      </c>
      <c r="C9" s="61">
        <v>20073.714285714286</v>
      </c>
      <c r="D9" s="81">
        <v>9730733.4199999999</v>
      </c>
      <c r="E9" s="81">
        <v>484.75002092288423</v>
      </c>
    </row>
    <row r="10" spans="1:10" ht="29.1">
      <c r="A10" s="25" t="s">
        <v>149</v>
      </c>
      <c r="B10" s="76" t="s">
        <v>150</v>
      </c>
      <c r="C10" s="61">
        <v>17754.571428571428</v>
      </c>
      <c r="D10" s="81">
        <v>7923800.8171428572</v>
      </c>
      <c r="E10" s="81">
        <v>446.29637212146571</v>
      </c>
    </row>
    <row r="11" spans="1:10" ht="29.1">
      <c r="A11" s="25" t="s">
        <v>151</v>
      </c>
      <c r="B11" s="76" t="s">
        <v>152</v>
      </c>
      <c r="C11" s="61">
        <v>13425.714285714286</v>
      </c>
      <c r="D11" s="81">
        <v>10986430.307142857</v>
      </c>
      <c r="E11" s="81">
        <v>818.31253617791015</v>
      </c>
    </row>
    <row r="12" spans="1:10" ht="29.1">
      <c r="A12" s="25" t="s">
        <v>153</v>
      </c>
      <c r="B12" s="76" t="s">
        <v>154</v>
      </c>
      <c r="C12" s="61">
        <v>11539.428571428571</v>
      </c>
      <c r="D12" s="81">
        <v>3883064.4328571432</v>
      </c>
      <c r="E12" s="81">
        <v>336.50404860354564</v>
      </c>
    </row>
    <row r="13" spans="1:10">
      <c r="A13" s="25" t="s">
        <v>155</v>
      </c>
      <c r="B13" s="76" t="s">
        <v>156</v>
      </c>
      <c r="C13" s="61">
        <v>11450</v>
      </c>
      <c r="D13" s="81">
        <v>9277267.9128571432</v>
      </c>
      <c r="E13" s="81">
        <v>810.24173911416096</v>
      </c>
    </row>
    <row r="14" spans="1:10">
      <c r="A14" s="25" t="s">
        <v>157</v>
      </c>
      <c r="B14" s="76" t="s">
        <v>158</v>
      </c>
      <c r="C14" s="61">
        <v>11134.714285714286</v>
      </c>
      <c r="D14" s="81">
        <v>5285576.51</v>
      </c>
      <c r="E14" s="81">
        <v>474.69350127657384</v>
      </c>
    </row>
    <row r="15" spans="1:10" ht="43.5">
      <c r="A15" s="25" t="s">
        <v>159</v>
      </c>
      <c r="B15" s="76" t="s">
        <v>160</v>
      </c>
      <c r="C15" s="61">
        <v>10865.857142857143</v>
      </c>
      <c r="D15" s="81">
        <v>5539729.6657142853</v>
      </c>
      <c r="E15" s="81">
        <v>509.82905378577715</v>
      </c>
    </row>
    <row r="16" spans="1:10">
      <c r="B16" s="31" t="s">
        <v>161</v>
      </c>
      <c r="C16" s="83">
        <v>261870.42857142858</v>
      </c>
      <c r="D16" s="82">
        <v>119096497.87857144</v>
      </c>
      <c r="E16" s="82">
        <v>454.79170186673565</v>
      </c>
    </row>
    <row r="17" spans="1:5" ht="15" thickBot="1">
      <c r="A17" s="170" t="s">
        <v>162</v>
      </c>
      <c r="B17" s="170"/>
      <c r="C17" s="78">
        <v>0.39993956484506665</v>
      </c>
      <c r="D17" s="78">
        <v>0.36015305429872857</v>
      </c>
      <c r="E17" s="28"/>
    </row>
    <row r="18" spans="1:5" ht="15" thickTop="1">
      <c r="A18" s="26" t="s">
        <v>68</v>
      </c>
    </row>
  </sheetData>
  <mergeCells count="1">
    <mergeCell ref="A17:B17"/>
  </mergeCells>
  <hyperlinks>
    <hyperlink ref="J1" location="Índice!A1" display="ÍNDICE" xr:uid="{2FC76AF7-4E14-4D6F-AB86-1A597506E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643D-7A00-4F4F-8EED-DDB5D0EB045B}">
  <sheetPr>
    <tabColor rgb="FF29C5D1"/>
  </sheetPr>
  <dimension ref="A1:N26"/>
  <sheetViews>
    <sheetView workbookViewId="0">
      <selection activeCell="N1" sqref="N1"/>
    </sheetView>
  </sheetViews>
  <sheetFormatPr defaultColWidth="11.42578125" defaultRowHeight="14.45"/>
  <cols>
    <col min="1" max="1" width="10.5703125" style="15" customWidth="1"/>
    <col min="2" max="7" width="12.5703125" customWidth="1"/>
  </cols>
  <sheetData>
    <row r="1" spans="1:14" ht="21">
      <c r="A1" s="16" t="s">
        <v>51</v>
      </c>
      <c r="N1" s="32" t="s">
        <v>52</v>
      </c>
    </row>
    <row r="2" spans="1:14" ht="15.95" thickBot="1">
      <c r="A2" s="17" t="s">
        <v>53</v>
      </c>
    </row>
    <row r="3" spans="1:14" ht="15" thickTop="1">
      <c r="A3" s="23" t="s">
        <v>54</v>
      </c>
      <c r="B3" s="23" t="s">
        <v>55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</row>
    <row r="4" spans="1:14">
      <c r="A4" s="15">
        <v>1995</v>
      </c>
      <c r="B4" s="19">
        <v>2533491</v>
      </c>
      <c r="C4" s="19">
        <v>2849299</v>
      </c>
      <c r="D4" s="19">
        <v>7664060</v>
      </c>
      <c r="E4" s="18">
        <f t="shared" ref="E4:F25" si="0">B4/$D4*100</f>
        <v>33.056774085797869</v>
      </c>
      <c r="F4" s="18">
        <f t="shared" si="0"/>
        <v>37.177409884578147</v>
      </c>
      <c r="G4" s="15">
        <v>83.22</v>
      </c>
    </row>
    <row r="5" spans="1:14">
      <c r="A5" s="15">
        <v>1996</v>
      </c>
      <c r="B5" s="19">
        <v>2714183</v>
      </c>
      <c r="C5" s="19">
        <v>2955474</v>
      </c>
      <c r="D5" s="19">
        <v>8100201</v>
      </c>
      <c r="E5" s="18">
        <f t="shared" si="0"/>
        <v>33.507600613861314</v>
      </c>
      <c r="F5" s="18">
        <f t="shared" si="0"/>
        <v>36.486427929381009</v>
      </c>
      <c r="G5" s="15">
        <v>80.72</v>
      </c>
    </row>
    <row r="6" spans="1:14">
      <c r="A6" s="15">
        <v>1997</v>
      </c>
      <c r="B6" s="19">
        <v>2907276</v>
      </c>
      <c r="C6" s="19">
        <v>3045006</v>
      </c>
      <c r="D6" s="19">
        <v>8608515</v>
      </c>
      <c r="E6" s="18">
        <f t="shared" si="0"/>
        <v>33.772096581117651</v>
      </c>
      <c r="F6" s="18">
        <f t="shared" si="0"/>
        <v>35.372024094748049</v>
      </c>
      <c r="G6" s="15">
        <v>75.69</v>
      </c>
    </row>
    <row r="7" spans="1:14">
      <c r="A7" s="15">
        <v>1998</v>
      </c>
      <c r="B7" s="19">
        <v>3099859</v>
      </c>
      <c r="C7" s="19">
        <v>3135742</v>
      </c>
      <c r="D7" s="19">
        <v>9089168</v>
      </c>
      <c r="E7" s="18">
        <f t="shared" si="0"/>
        <v>34.10498078592012</v>
      </c>
      <c r="F7" s="18">
        <f t="shared" si="0"/>
        <v>34.49976939583469</v>
      </c>
      <c r="G7" s="15">
        <v>71.16</v>
      </c>
    </row>
    <row r="8" spans="1:14">
      <c r="A8" s="15">
        <v>1999</v>
      </c>
      <c r="B8" s="19">
        <v>3289895</v>
      </c>
      <c r="C8" s="19">
        <v>3290162</v>
      </c>
      <c r="D8" s="19">
        <v>9660624</v>
      </c>
      <c r="E8" s="18">
        <f t="shared" si="0"/>
        <v>34.054684252280182</v>
      </c>
      <c r="F8" s="18">
        <f t="shared" si="0"/>
        <v>34.057448048904504</v>
      </c>
      <c r="G8" s="15">
        <v>65.739999999999995</v>
      </c>
    </row>
    <row r="9" spans="1:14">
      <c r="A9" s="15">
        <v>2000</v>
      </c>
      <c r="B9" s="19">
        <v>3550519</v>
      </c>
      <c r="C9" s="19">
        <v>3468043</v>
      </c>
      <c r="D9" s="19">
        <v>10284779</v>
      </c>
      <c r="E9" s="18">
        <f t="shared" si="0"/>
        <v>34.522073833574836</v>
      </c>
      <c r="F9" s="18">
        <f t="shared" si="0"/>
        <v>33.720150914278271</v>
      </c>
      <c r="G9" s="15">
        <v>61.75</v>
      </c>
    </row>
    <row r="10" spans="1:14">
      <c r="A10" s="15">
        <v>2001</v>
      </c>
      <c r="B10" s="19">
        <v>3572050</v>
      </c>
      <c r="C10" s="19">
        <v>3717115</v>
      </c>
      <c r="D10" s="19">
        <v>10621824</v>
      </c>
      <c r="E10" s="18">
        <f t="shared" si="0"/>
        <v>33.629346522781773</v>
      </c>
      <c r="F10" s="18">
        <f t="shared" si="0"/>
        <v>34.995072409409154</v>
      </c>
      <c r="G10" s="15">
        <v>64.14</v>
      </c>
    </row>
    <row r="11" spans="1:14">
      <c r="A11" s="15">
        <v>2002</v>
      </c>
      <c r="B11" s="19">
        <v>3439464</v>
      </c>
      <c r="C11" s="19">
        <v>3958730</v>
      </c>
      <c r="D11" s="19">
        <v>10977514</v>
      </c>
      <c r="E11" s="18">
        <f t="shared" si="0"/>
        <v>31.331902651183135</v>
      </c>
      <c r="F11" s="18">
        <f t="shared" si="0"/>
        <v>36.062172182153446</v>
      </c>
      <c r="G11" s="15">
        <v>69.77</v>
      </c>
    </row>
    <row r="12" spans="1:14">
      <c r="A12" s="15">
        <v>2003</v>
      </c>
      <c r="B12" s="19">
        <v>3537128</v>
      </c>
      <c r="C12" s="19">
        <v>4213838</v>
      </c>
      <c r="D12" s="19">
        <v>11510670</v>
      </c>
      <c r="E12" s="18">
        <f t="shared" si="0"/>
        <v>30.729123500195904</v>
      </c>
      <c r="F12" s="18">
        <f t="shared" si="0"/>
        <v>36.608103611692457</v>
      </c>
      <c r="G12" s="15">
        <v>71.52</v>
      </c>
    </row>
    <row r="13" spans="1:14">
      <c r="A13" s="15">
        <v>2004</v>
      </c>
      <c r="B13" s="19">
        <v>3794662</v>
      </c>
      <c r="C13" s="19">
        <v>4462088</v>
      </c>
      <c r="D13" s="19">
        <v>12274928</v>
      </c>
      <c r="E13" s="18">
        <f t="shared" si="0"/>
        <v>30.913924708967745</v>
      </c>
      <c r="F13" s="18">
        <f t="shared" si="0"/>
        <v>36.351235624355596</v>
      </c>
      <c r="G13" s="15">
        <v>78.83</v>
      </c>
    </row>
    <row r="14" spans="1:14">
      <c r="A14" s="15">
        <v>2005</v>
      </c>
      <c r="B14" s="19">
        <v>4228645</v>
      </c>
      <c r="C14" s="19">
        <v>4772092</v>
      </c>
      <c r="D14" s="19">
        <v>13093726</v>
      </c>
      <c r="E14" s="18">
        <f t="shared" si="0"/>
        <v>32.295200006476385</v>
      </c>
      <c r="F14" s="18">
        <f t="shared" si="0"/>
        <v>36.445638162888088</v>
      </c>
      <c r="G14" s="15">
        <v>78.959999999999994</v>
      </c>
    </row>
    <row r="15" spans="1:14">
      <c r="A15" s="15">
        <v>2006</v>
      </c>
      <c r="B15" s="19">
        <v>4602553</v>
      </c>
      <c r="C15" s="19">
        <v>5014179</v>
      </c>
      <c r="D15" s="19">
        <v>13855888</v>
      </c>
      <c r="E15" s="18">
        <f t="shared" si="0"/>
        <v>33.217308049834124</v>
      </c>
      <c r="F15" s="18">
        <f t="shared" si="0"/>
        <v>36.188073979812771</v>
      </c>
      <c r="G15" s="15">
        <v>77.02</v>
      </c>
    </row>
    <row r="16" spans="1:14">
      <c r="A16" s="15">
        <v>2007</v>
      </c>
      <c r="B16" s="19">
        <v>4835380</v>
      </c>
      <c r="C16" s="19">
        <v>5348975</v>
      </c>
      <c r="D16" s="19">
        <v>14477635</v>
      </c>
      <c r="E16" s="18">
        <f t="shared" si="0"/>
        <v>33.39896329752753</v>
      </c>
      <c r="F16" s="18">
        <f t="shared" si="0"/>
        <v>36.946469502788268</v>
      </c>
      <c r="G16" s="15">
        <v>77.27</v>
      </c>
    </row>
    <row r="17" spans="1:7">
      <c r="A17" s="15">
        <v>2008</v>
      </c>
      <c r="B17" s="19">
        <v>4775628</v>
      </c>
      <c r="C17" s="19">
        <v>5808889</v>
      </c>
      <c r="D17" s="19">
        <v>14718582</v>
      </c>
      <c r="E17" s="18">
        <f t="shared" si="0"/>
        <v>32.446250596694711</v>
      </c>
      <c r="F17" s="18">
        <f t="shared" si="0"/>
        <v>39.466362996109275</v>
      </c>
      <c r="G17" s="15">
        <v>93.1</v>
      </c>
    </row>
    <row r="18" spans="1:7">
      <c r="A18" s="15">
        <v>2009</v>
      </c>
      <c r="B18" s="19">
        <v>4369573</v>
      </c>
      <c r="C18" s="19">
        <v>6196982</v>
      </c>
      <c r="D18" s="19">
        <v>14418739</v>
      </c>
      <c r="E18" s="18">
        <f t="shared" si="0"/>
        <v>30.304820692017522</v>
      </c>
      <c r="F18" s="18">
        <f t="shared" si="0"/>
        <v>42.978668245537975</v>
      </c>
      <c r="G18" s="15">
        <v>106.43</v>
      </c>
    </row>
    <row r="19" spans="1:7">
      <c r="A19" s="15">
        <v>2010</v>
      </c>
      <c r="B19" s="19">
        <v>4627562</v>
      </c>
      <c r="C19" s="19">
        <v>6425237</v>
      </c>
      <c r="D19" s="19">
        <v>14964372</v>
      </c>
      <c r="E19" s="18">
        <f t="shared" si="0"/>
        <v>30.923863694380227</v>
      </c>
      <c r="F19" s="18">
        <f t="shared" si="0"/>
        <v>42.936897051209364</v>
      </c>
      <c r="G19" s="15">
        <v>116.9</v>
      </c>
    </row>
    <row r="20" spans="1:7">
      <c r="A20" s="15">
        <v>2011</v>
      </c>
      <c r="B20" s="19">
        <v>4845447</v>
      </c>
      <c r="C20" s="19">
        <v>6492088</v>
      </c>
      <c r="D20" s="19">
        <v>15517926</v>
      </c>
      <c r="E20" s="18">
        <f t="shared" si="0"/>
        <v>31.224836360219786</v>
      </c>
      <c r="F20" s="18">
        <f t="shared" si="0"/>
        <v>41.836054637713829</v>
      </c>
      <c r="G20" s="15">
        <v>122.38</v>
      </c>
    </row>
    <row r="21" spans="1:7">
      <c r="A21" s="15">
        <v>2012</v>
      </c>
      <c r="B21" s="19">
        <v>5035299</v>
      </c>
      <c r="C21" s="19">
        <v>6466038</v>
      </c>
      <c r="D21" s="19">
        <v>16155255</v>
      </c>
      <c r="E21" s="18">
        <f t="shared" si="0"/>
        <v>31.168180260850107</v>
      </c>
      <c r="F21" s="18">
        <f t="shared" si="0"/>
        <v>40.024363589432667</v>
      </c>
      <c r="G21" s="15">
        <v>124.55</v>
      </c>
    </row>
    <row r="22" spans="1:7">
      <c r="A22" s="15">
        <v>2013</v>
      </c>
      <c r="B22" s="19">
        <v>5571966</v>
      </c>
      <c r="C22" s="19">
        <v>6465934</v>
      </c>
      <c r="D22" s="19">
        <v>16691517</v>
      </c>
      <c r="E22" s="18">
        <f t="shared" si="0"/>
        <v>33.382022736459483</v>
      </c>
      <c r="F22" s="18">
        <f t="shared" si="0"/>
        <v>38.737845098201682</v>
      </c>
      <c r="G22" s="15">
        <v>124.51</v>
      </c>
    </row>
    <row r="23" spans="1:7">
      <c r="A23" s="15">
        <v>2014</v>
      </c>
      <c r="B23" s="19">
        <v>5800774</v>
      </c>
      <c r="C23" s="19">
        <v>6633257</v>
      </c>
      <c r="D23" s="19">
        <v>17427609</v>
      </c>
      <c r="E23" s="18">
        <f t="shared" si="0"/>
        <v>33.284967547757127</v>
      </c>
      <c r="F23" s="18">
        <f t="shared" si="0"/>
        <v>38.061773132504868</v>
      </c>
      <c r="G23" s="15">
        <v>123.94</v>
      </c>
    </row>
    <row r="24" spans="1:7">
      <c r="A24" s="15">
        <v>2015</v>
      </c>
      <c r="B24" s="19">
        <v>6049519</v>
      </c>
      <c r="C24" s="19">
        <v>6814718</v>
      </c>
      <c r="D24" s="19">
        <v>18120714</v>
      </c>
      <c r="E24" s="18">
        <f t="shared" si="0"/>
        <v>33.384550961954368</v>
      </c>
      <c r="F24" s="18">
        <f t="shared" si="0"/>
        <v>37.607337106032354</v>
      </c>
      <c r="G24" s="15">
        <v>125.18</v>
      </c>
    </row>
    <row r="25" spans="1:7" ht="15" thickBot="1">
      <c r="A25" s="20">
        <v>2016</v>
      </c>
      <c r="B25" s="21">
        <v>6123329</v>
      </c>
      <c r="C25" s="21">
        <v>7043296</v>
      </c>
      <c r="D25" s="21">
        <v>18624475</v>
      </c>
      <c r="E25" s="22">
        <f t="shared" si="0"/>
        <v>32.877860986685533</v>
      </c>
      <c r="F25" s="22">
        <f t="shared" si="0"/>
        <v>37.817420356815425</v>
      </c>
      <c r="G25" s="20">
        <v>126.9</v>
      </c>
    </row>
    <row r="26" spans="1:7" ht="15" thickTop="1">
      <c r="A26" t="s">
        <v>61</v>
      </c>
    </row>
  </sheetData>
  <hyperlinks>
    <hyperlink ref="N1" location="Índice!A1" display="ÍNDICE" xr:uid="{21076F0F-BF41-4435-BABB-0B1759D70EEB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67089-DB03-4EC0-8E9E-5C825FE4C166}">
  <sheetPr>
    <tabColor rgb="FF40A682"/>
  </sheetPr>
  <dimension ref="A1:N15"/>
  <sheetViews>
    <sheetView workbookViewId="0">
      <selection activeCell="N1" sqref="N1"/>
    </sheetView>
  </sheetViews>
  <sheetFormatPr defaultColWidth="11.42578125" defaultRowHeight="14.45"/>
  <sheetData>
    <row r="1" spans="1:14" ht="21">
      <c r="A1" s="84" t="s">
        <v>163</v>
      </c>
      <c r="B1" s="85"/>
      <c r="C1" s="86"/>
      <c r="D1" s="86"/>
      <c r="E1" s="86"/>
      <c r="F1" s="86"/>
      <c r="G1" s="86"/>
      <c r="H1" s="86"/>
      <c r="I1" s="86"/>
      <c r="N1" s="32" t="s">
        <v>52</v>
      </c>
    </row>
    <row r="2" spans="1:14" ht="15.95" thickBot="1">
      <c r="A2" s="42" t="s">
        <v>164</v>
      </c>
    </row>
    <row r="3" spans="1:14" ht="58.5" thickTop="1">
      <c r="A3" s="30" t="s">
        <v>165</v>
      </c>
      <c r="B3" s="30" t="s">
        <v>166</v>
      </c>
      <c r="C3" s="30" t="s">
        <v>167</v>
      </c>
      <c r="D3" s="30" t="s">
        <v>168</v>
      </c>
      <c r="E3" s="30" t="s">
        <v>169</v>
      </c>
      <c r="F3" s="30" t="s">
        <v>76</v>
      </c>
      <c r="G3" s="30" t="s">
        <v>170</v>
      </c>
      <c r="H3" s="30" t="s">
        <v>171</v>
      </c>
      <c r="I3" s="30" t="s">
        <v>172</v>
      </c>
    </row>
    <row r="4" spans="1:14">
      <c r="A4" s="15">
        <v>1</v>
      </c>
      <c r="B4" s="18">
        <v>92.132051282051279</v>
      </c>
      <c r="C4" s="18">
        <v>256.04271587215607</v>
      </c>
      <c r="D4" s="18">
        <v>174.08738357710368</v>
      </c>
      <c r="E4" s="79">
        <v>302</v>
      </c>
      <c r="F4" s="79">
        <v>302</v>
      </c>
      <c r="G4" s="48">
        <v>4.6122713909358168E-4</v>
      </c>
      <c r="H4" s="35">
        <v>4.6122713909358168E-4</v>
      </c>
      <c r="I4" s="15">
        <v>12</v>
      </c>
    </row>
    <row r="5" spans="1:14">
      <c r="A5" s="15">
        <v>2</v>
      </c>
      <c r="B5" s="18">
        <v>256.04271587215607</v>
      </c>
      <c r="C5" s="18">
        <v>419.95338046226084</v>
      </c>
      <c r="D5" s="18">
        <v>337.99804816720848</v>
      </c>
      <c r="E5" s="79">
        <v>232951.14285714284</v>
      </c>
      <c r="F5" s="79">
        <v>233253.14285714284</v>
      </c>
      <c r="G5" s="87">
        <v>0.35577281181649084</v>
      </c>
      <c r="H5" s="37">
        <v>0.35623403895558442</v>
      </c>
      <c r="I5" s="15">
        <v>90</v>
      </c>
    </row>
    <row r="6" spans="1:14">
      <c r="A6" s="15">
        <v>3</v>
      </c>
      <c r="B6" s="18">
        <v>419.95338046226084</v>
      </c>
      <c r="C6" s="18">
        <v>583.86404505236555</v>
      </c>
      <c r="D6" s="18">
        <v>501.9087127573132</v>
      </c>
      <c r="E6" s="79">
        <v>274589.85714285728</v>
      </c>
      <c r="F6" s="79">
        <v>507843.00000000012</v>
      </c>
      <c r="G6" s="87">
        <v>0.41936521269574623</v>
      </c>
      <c r="H6" s="37">
        <v>0.77559925165133059</v>
      </c>
      <c r="I6" s="15">
        <v>104</v>
      </c>
    </row>
    <row r="7" spans="1:14">
      <c r="A7" s="15">
        <v>4</v>
      </c>
      <c r="B7" s="18">
        <v>583.86404505236555</v>
      </c>
      <c r="C7" s="18">
        <v>747.77470964247027</v>
      </c>
      <c r="D7" s="18">
        <v>665.81937734741791</v>
      </c>
      <c r="E7" s="79">
        <v>82307.142857142855</v>
      </c>
      <c r="F7" s="79">
        <v>590150.14285714296</v>
      </c>
      <c r="G7" s="87">
        <v>0.12570294048664479</v>
      </c>
      <c r="H7" s="37">
        <v>0.90130219213797536</v>
      </c>
      <c r="I7" s="15">
        <v>34</v>
      </c>
    </row>
    <row r="8" spans="1:14">
      <c r="A8" s="15">
        <v>5</v>
      </c>
      <c r="B8" s="18">
        <v>747.77470964247027</v>
      </c>
      <c r="C8" s="18">
        <v>911.68537423257499</v>
      </c>
      <c r="D8" s="18">
        <v>829.73004193752263</v>
      </c>
      <c r="E8" s="79">
        <v>47444.999999999993</v>
      </c>
      <c r="F8" s="79">
        <v>637595.14285714296</v>
      </c>
      <c r="G8" s="87">
        <v>7.2460005345347619E-2</v>
      </c>
      <c r="H8" s="37">
        <v>0.97376219748332293</v>
      </c>
      <c r="I8" s="15">
        <v>16</v>
      </c>
    </row>
    <row r="9" spans="1:14">
      <c r="A9" s="15">
        <v>6</v>
      </c>
      <c r="B9" s="18">
        <v>911.68537423257499</v>
      </c>
      <c r="C9" s="18">
        <v>1075.5960388226797</v>
      </c>
      <c r="D9" s="18">
        <v>993.64070652762734</v>
      </c>
      <c r="E9" s="79">
        <v>5874.5714285714284</v>
      </c>
      <c r="F9" s="79">
        <v>643469.71428571444</v>
      </c>
      <c r="G9" s="87">
        <v>8.9718932894069375E-3</v>
      </c>
      <c r="H9" s="37">
        <v>0.98273409077272988</v>
      </c>
      <c r="I9" s="15">
        <v>6</v>
      </c>
    </row>
    <row r="10" spans="1:14">
      <c r="A10" s="15">
        <v>7</v>
      </c>
      <c r="B10" s="18">
        <v>1075.5960388226797</v>
      </c>
      <c r="C10" s="18">
        <v>1239.5067034127844</v>
      </c>
      <c r="D10" s="18">
        <v>1157.5513711177321</v>
      </c>
      <c r="E10" s="79">
        <v>4489.1428571428578</v>
      </c>
      <c r="F10" s="79">
        <v>647958.85714285728</v>
      </c>
      <c r="G10" s="87">
        <v>6.8560083343787671E-3</v>
      </c>
      <c r="H10" s="37">
        <v>0.9895900991071086</v>
      </c>
      <c r="I10" s="15">
        <v>6</v>
      </c>
    </row>
    <row r="11" spans="1:14">
      <c r="A11" s="15">
        <v>8</v>
      </c>
      <c r="B11" s="18">
        <v>1239.5067034127844</v>
      </c>
      <c r="C11" s="18">
        <v>1403.4173680028891</v>
      </c>
      <c r="D11" s="18">
        <v>1321.4620357078368</v>
      </c>
      <c r="E11" s="79">
        <v>6130.2857142857147</v>
      </c>
      <c r="F11" s="79">
        <v>654089.14285714296</v>
      </c>
      <c r="G11" s="87">
        <v>9.3624309331995174E-3</v>
      </c>
      <c r="H11" s="37">
        <v>0.99895253004030815</v>
      </c>
      <c r="I11" s="15">
        <v>4</v>
      </c>
    </row>
    <row r="12" spans="1:14">
      <c r="A12" s="15">
        <v>9</v>
      </c>
      <c r="B12" s="18">
        <v>1403.4173680028891</v>
      </c>
      <c r="C12" s="18">
        <v>1567.3280325929938</v>
      </c>
      <c r="D12" s="18">
        <v>1485.3727002979415</v>
      </c>
      <c r="E12" s="15">
        <v>0</v>
      </c>
      <c r="F12" s="79">
        <v>654089.14285714296</v>
      </c>
      <c r="G12" s="87">
        <v>0</v>
      </c>
      <c r="H12" s="37">
        <v>0.99895253004030815</v>
      </c>
      <c r="I12" s="15">
        <v>0</v>
      </c>
    </row>
    <row r="13" spans="1:14">
      <c r="A13" s="15">
        <v>10</v>
      </c>
      <c r="B13" s="18">
        <v>1567.3280325929938</v>
      </c>
      <c r="C13" s="18">
        <v>1731.2386971830986</v>
      </c>
      <c r="D13" s="18">
        <v>1649.2833648880462</v>
      </c>
      <c r="E13" s="79">
        <v>685.85714285714289</v>
      </c>
      <c r="F13" s="79">
        <v>654775.00000000012</v>
      </c>
      <c r="G13" s="87">
        <v>1.0474699596917151E-3</v>
      </c>
      <c r="H13" s="37">
        <v>0.99999999999999989</v>
      </c>
      <c r="I13" s="15">
        <v>2</v>
      </c>
    </row>
    <row r="14" spans="1:14" ht="15" thickBot="1">
      <c r="A14" s="38"/>
      <c r="B14" s="20"/>
      <c r="C14" s="20"/>
      <c r="D14" s="20"/>
      <c r="E14" s="39">
        <v>654775.00000000012</v>
      </c>
      <c r="F14" s="20"/>
      <c r="G14" s="39"/>
      <c r="H14" s="20"/>
      <c r="I14" s="20">
        <v>274</v>
      </c>
    </row>
    <row r="15" spans="1:14" ht="45.95" customHeight="1" thickTop="1">
      <c r="A15" s="171" t="s">
        <v>173</v>
      </c>
      <c r="B15" s="172"/>
      <c r="C15" s="172"/>
      <c r="D15" s="172"/>
      <c r="E15" s="172"/>
      <c r="F15" s="172"/>
      <c r="G15" s="172"/>
      <c r="H15" s="172"/>
      <c r="I15" s="172"/>
    </row>
  </sheetData>
  <mergeCells count="1">
    <mergeCell ref="A15:I15"/>
  </mergeCells>
  <hyperlinks>
    <hyperlink ref="N1" location="Índice!A1" display="ÍNDICE" xr:uid="{6B9FD329-BF8C-4046-8922-B357C872C9F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DF92-6F32-43DB-9593-803D75787260}">
  <sheetPr>
    <tabColor rgb="FF40A682"/>
  </sheetPr>
  <dimension ref="A1:L10"/>
  <sheetViews>
    <sheetView workbookViewId="0">
      <selection activeCell="L1" sqref="L1"/>
    </sheetView>
  </sheetViews>
  <sheetFormatPr defaultColWidth="11.42578125" defaultRowHeight="14.45"/>
  <cols>
    <col min="1" max="1" width="12.85546875" customWidth="1"/>
    <col min="2" max="7" width="15.7109375" customWidth="1"/>
  </cols>
  <sheetData>
    <row r="1" spans="1:12" ht="21.6" thickBot="1">
      <c r="A1" s="92" t="s">
        <v>174</v>
      </c>
      <c r="B1" s="75"/>
      <c r="C1" s="75"/>
      <c r="D1" s="75"/>
      <c r="E1" s="75"/>
      <c r="F1" s="75"/>
      <c r="G1" s="75"/>
      <c r="L1" s="32" t="s">
        <v>52</v>
      </c>
    </row>
    <row r="2" spans="1:12" ht="29.45" thickTop="1">
      <c r="A2" s="68" t="s">
        <v>175</v>
      </c>
      <c r="B2" s="68" t="s">
        <v>176</v>
      </c>
      <c r="C2" s="68" t="s">
        <v>177</v>
      </c>
      <c r="D2" s="68" t="s">
        <v>178</v>
      </c>
      <c r="E2" s="68" t="s">
        <v>179</v>
      </c>
      <c r="F2" s="68" t="s">
        <v>180</v>
      </c>
      <c r="G2" s="68" t="s">
        <v>181</v>
      </c>
    </row>
    <row r="3" spans="1:12">
      <c r="A3" s="88">
        <v>42522</v>
      </c>
      <c r="B3" s="89">
        <v>228.3200290275762</v>
      </c>
      <c r="C3" s="89">
        <v>223.69375907111757</v>
      </c>
      <c r="D3" s="89">
        <v>191.30986937590711</v>
      </c>
      <c r="E3" s="89">
        <v>107.22060957910016</v>
      </c>
      <c r="F3" s="89">
        <v>457.79991488950839</v>
      </c>
      <c r="G3" s="18">
        <v>705.82972334109115</v>
      </c>
    </row>
    <row r="4" spans="1:12">
      <c r="A4" s="88">
        <v>42552</v>
      </c>
      <c r="B4" s="89">
        <v>228.56883399927347</v>
      </c>
      <c r="C4" s="89">
        <v>223.93752270250636</v>
      </c>
      <c r="D4" s="89">
        <v>191.51834362513623</v>
      </c>
      <c r="E4" s="89">
        <v>107.337450054486</v>
      </c>
      <c r="F4" s="89">
        <v>450.37464899585035</v>
      </c>
      <c r="G4" s="18">
        <v>704.92843120196267</v>
      </c>
    </row>
    <row r="5" spans="1:12">
      <c r="A5" s="88">
        <v>42583</v>
      </c>
      <c r="B5" s="89">
        <v>229.13063268092856</v>
      </c>
      <c r="C5" s="89">
        <v>224.48793809740556</v>
      </c>
      <c r="D5" s="89">
        <v>191.98907601274468</v>
      </c>
      <c r="E5" s="89">
        <v>107.6012744651798</v>
      </c>
      <c r="F5" s="89">
        <v>459.31485564551195</v>
      </c>
      <c r="G5" s="18">
        <v>708.492561449444</v>
      </c>
    </row>
    <row r="6" spans="1:12">
      <c r="A6" s="88">
        <v>42614</v>
      </c>
      <c r="B6" s="89">
        <v>229.84202355949228</v>
      </c>
      <c r="C6" s="89">
        <v>225.18491461966943</v>
      </c>
      <c r="D6" s="89">
        <v>192.58515204090952</v>
      </c>
      <c r="E6" s="89">
        <v>107.93534837001187</v>
      </c>
      <c r="F6" s="89">
        <v>451.2459694147675</v>
      </c>
      <c r="G6" s="18">
        <v>710.88538927084096</v>
      </c>
    </row>
    <row r="7" spans="1:12">
      <c r="A7" s="88">
        <v>42644</v>
      </c>
      <c r="B7" s="89">
        <v>229.25585208124599</v>
      </c>
      <c r="C7" s="89">
        <v>224.61062027507057</v>
      </c>
      <c r="D7" s="89">
        <v>192.0939976318426</v>
      </c>
      <c r="E7" s="89">
        <v>107.66007833135987</v>
      </c>
      <c r="F7" s="89">
        <v>454.04342566610126</v>
      </c>
      <c r="G7" s="18">
        <v>710.25329959439887</v>
      </c>
    </row>
    <row r="8" spans="1:12">
      <c r="A8" s="88">
        <v>42675</v>
      </c>
      <c r="B8" s="89">
        <v>229.27673528875934</v>
      </c>
      <c r="C8" s="89">
        <v>224.63108034250317</v>
      </c>
      <c r="D8" s="89">
        <v>192.11149571871016</v>
      </c>
      <c r="E8" s="89">
        <v>107.66988522499545</v>
      </c>
      <c r="F8" s="89">
        <v>459.42635780308245</v>
      </c>
      <c r="G8" s="18">
        <v>711.11109455697147</v>
      </c>
    </row>
    <row r="9" spans="1:12" ht="15" thickBot="1">
      <c r="A9" s="90">
        <v>42705</v>
      </c>
      <c r="B9" s="91">
        <v>229.69519985398796</v>
      </c>
      <c r="C9" s="91">
        <v>225.04106588793573</v>
      </c>
      <c r="D9" s="91">
        <v>192.46212812557039</v>
      </c>
      <c r="E9" s="91">
        <v>107.86639897791568</v>
      </c>
      <c r="F9" s="91">
        <v>486.39284560866008</v>
      </c>
      <c r="G9" s="22">
        <v>722.83854442340623</v>
      </c>
    </row>
    <row r="10" spans="1:12" ht="15" thickTop="1">
      <c r="A10" t="s">
        <v>182</v>
      </c>
    </row>
  </sheetData>
  <hyperlinks>
    <hyperlink ref="L1" location="Índice!A1" display="ÍNDICE" xr:uid="{71E41EBC-B614-4ABB-976C-AE35E5842734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67D3-2F92-42EE-BD41-F4D3F5D82F91}">
  <sheetPr>
    <tabColor rgb="FF40A682"/>
  </sheetPr>
  <dimension ref="A1:K8"/>
  <sheetViews>
    <sheetView workbookViewId="0">
      <selection activeCell="K1" sqref="K1"/>
    </sheetView>
  </sheetViews>
  <sheetFormatPr defaultColWidth="10.85546875" defaultRowHeight="14.45"/>
  <cols>
    <col min="1" max="1" width="18.7109375" style="26" customWidth="1"/>
    <col min="2" max="2" width="17.28515625" style="26" customWidth="1"/>
    <col min="3" max="3" width="16.42578125" style="26" customWidth="1"/>
    <col min="4" max="4" width="15.42578125" style="26" customWidth="1"/>
    <col min="5" max="5" width="20.85546875" style="26" customWidth="1"/>
    <col min="6" max="16384" width="10.85546875" style="26"/>
  </cols>
  <sheetData>
    <row r="1" spans="1:11" ht="21.6" thickBot="1">
      <c r="A1" s="95" t="s">
        <v>183</v>
      </c>
      <c r="B1" s="93"/>
      <c r="C1" s="80"/>
      <c r="D1" s="80"/>
      <c r="E1" s="80"/>
      <c r="K1" s="32" t="s">
        <v>52</v>
      </c>
    </row>
    <row r="2" spans="1:11" ht="31.5" thickTop="1">
      <c r="A2" s="30" t="s">
        <v>184</v>
      </c>
      <c r="B2" s="30" t="s">
        <v>185</v>
      </c>
      <c r="C2" s="30" t="s">
        <v>186</v>
      </c>
      <c r="D2" s="30" t="s">
        <v>187</v>
      </c>
      <c r="E2" s="30" t="s">
        <v>188</v>
      </c>
    </row>
    <row r="3" spans="1:11">
      <c r="A3" s="25" t="s">
        <v>189</v>
      </c>
      <c r="B3" s="25" t="s">
        <v>190</v>
      </c>
      <c r="C3" s="81">
        <v>20037990.870000001</v>
      </c>
      <c r="D3" s="81">
        <v>17144726.739999998</v>
      </c>
      <c r="E3" s="81">
        <v>37182717.600000001</v>
      </c>
    </row>
    <row r="4" spans="1:11">
      <c r="A4" s="25" t="s">
        <v>191</v>
      </c>
      <c r="B4" s="25" t="s">
        <v>192</v>
      </c>
      <c r="C4" s="81">
        <v>76626916.5</v>
      </c>
      <c r="D4" s="81">
        <v>131401493.13</v>
      </c>
      <c r="E4" s="81">
        <v>208028409.63</v>
      </c>
    </row>
    <row r="5" spans="1:11">
      <c r="A5" s="25" t="s">
        <v>193</v>
      </c>
      <c r="B5" s="25" t="s">
        <v>194</v>
      </c>
      <c r="C5" s="25" t="s">
        <v>195</v>
      </c>
      <c r="D5" s="81">
        <v>176246369.80000001</v>
      </c>
      <c r="E5" s="81">
        <v>176246369.80000001</v>
      </c>
    </row>
    <row r="6" spans="1:11" ht="15" thickBot="1">
      <c r="A6" s="96" t="s">
        <v>196</v>
      </c>
      <c r="B6" s="97" t="s">
        <v>197</v>
      </c>
      <c r="C6" s="98">
        <v>96664907.370000005</v>
      </c>
      <c r="D6" s="98">
        <v>324792589.67000002</v>
      </c>
      <c r="E6" s="98">
        <v>421457497.04000002</v>
      </c>
    </row>
    <row r="7" spans="1:11" ht="15" thickTop="1">
      <c r="A7" s="174" t="s">
        <v>198</v>
      </c>
      <c r="B7" s="174"/>
      <c r="C7" s="174"/>
      <c r="D7" s="174"/>
      <c r="E7" s="174"/>
    </row>
    <row r="8" spans="1:11" ht="69.95" customHeight="1">
      <c r="A8" s="173" t="s">
        <v>199</v>
      </c>
      <c r="B8" s="173"/>
      <c r="C8" s="173"/>
      <c r="D8" s="173"/>
      <c r="E8" s="173"/>
    </row>
  </sheetData>
  <mergeCells count="2">
    <mergeCell ref="A8:E8"/>
    <mergeCell ref="A7:E7"/>
  </mergeCells>
  <hyperlinks>
    <hyperlink ref="K1" location="Índice!A1" display="ÍNDICE" xr:uid="{5F2E96C8-E489-4F7A-8B9A-1A0FF63B3BFF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324D-A3FB-41FC-9763-AB8AD75EFCAD}">
  <sheetPr>
    <tabColor rgb="FF40A682"/>
  </sheetPr>
  <dimension ref="A1:L8"/>
  <sheetViews>
    <sheetView workbookViewId="0">
      <selection activeCell="L1" sqref="L1"/>
    </sheetView>
  </sheetViews>
  <sheetFormatPr defaultColWidth="10.85546875" defaultRowHeight="14.45"/>
  <cols>
    <col min="1" max="1" width="20.5703125" style="26" customWidth="1"/>
    <col min="2" max="4" width="15.5703125" style="26" customWidth="1"/>
    <col min="5" max="16384" width="10.85546875" style="26"/>
  </cols>
  <sheetData>
    <row r="1" spans="1:12" ht="21.6" thickBot="1">
      <c r="A1" s="84" t="s">
        <v>200</v>
      </c>
      <c r="B1" s="86"/>
      <c r="C1" s="86"/>
      <c r="D1" s="86"/>
      <c r="L1" s="32" t="s">
        <v>52</v>
      </c>
    </row>
    <row r="2" spans="1:12" ht="15" thickTop="1">
      <c r="A2" s="99" t="s">
        <v>201</v>
      </c>
      <c r="B2" s="29">
        <v>1992</v>
      </c>
      <c r="C2" s="29">
        <v>2004</v>
      </c>
      <c r="D2" s="29">
        <v>2010</v>
      </c>
    </row>
    <row r="3" spans="1:12">
      <c r="A3" s="94" t="s">
        <v>202</v>
      </c>
      <c r="B3" s="100">
        <v>0.41962862214485419</v>
      </c>
      <c r="C3" s="100">
        <v>0.34477471675388754</v>
      </c>
      <c r="D3" s="100">
        <v>0.28989373906671884</v>
      </c>
    </row>
    <row r="4" spans="1:12">
      <c r="A4" s="94" t="s">
        <v>203</v>
      </c>
      <c r="B4" s="100">
        <v>8.1967438722518535E-2</v>
      </c>
      <c r="C4" s="100">
        <v>0.10904344896092406</v>
      </c>
      <c r="D4" s="100">
        <v>9.3717433958420485E-2</v>
      </c>
    </row>
    <row r="5" spans="1:12">
      <c r="A5" s="94" t="s">
        <v>204</v>
      </c>
      <c r="B5" s="100">
        <v>6.6417535321848464E-2</v>
      </c>
      <c r="C5" s="100">
        <v>5.3319148568673945E-2</v>
      </c>
      <c r="D5" s="100">
        <v>4.6438929063072031E-2</v>
      </c>
    </row>
    <row r="6" spans="1:12">
      <c r="A6" s="94" t="s">
        <v>205</v>
      </c>
      <c r="B6" s="100">
        <v>4.5988072520346264E-2</v>
      </c>
      <c r="C6" s="100">
        <v>0.10141548927986521</v>
      </c>
      <c r="D6" s="100">
        <v>8.7108883328626319E-2</v>
      </c>
    </row>
    <row r="7" spans="1:12" ht="15" thickBot="1">
      <c r="A7" s="101" t="s">
        <v>206</v>
      </c>
      <c r="B7" s="102">
        <v>9.1762384437750852E-2</v>
      </c>
      <c r="C7" s="102">
        <v>0.12666818204733074</v>
      </c>
      <c r="D7" s="102">
        <v>0.10967489481946545</v>
      </c>
    </row>
    <row r="8" spans="1:12" ht="15" thickTop="1">
      <c r="A8" s="26" t="s">
        <v>207</v>
      </c>
    </row>
  </sheetData>
  <hyperlinks>
    <hyperlink ref="L1" location="Índice!A1" display="ÍNDICE" xr:uid="{6F46C96A-04D0-452E-BE20-7322DAE3815C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00A4-67DF-42A6-B85B-1DF12A702F4D}">
  <sheetPr>
    <tabColor rgb="FF40A682"/>
  </sheetPr>
  <dimension ref="A1:N11"/>
  <sheetViews>
    <sheetView workbookViewId="0">
      <selection activeCell="N1" sqref="N1"/>
    </sheetView>
  </sheetViews>
  <sheetFormatPr defaultColWidth="11.42578125" defaultRowHeight="14.45"/>
  <cols>
    <col min="1" max="1" width="20.5703125" customWidth="1"/>
  </cols>
  <sheetData>
    <row r="1" spans="1:14" ht="21.6" thickBot="1">
      <c r="A1" s="43" t="s">
        <v>208</v>
      </c>
      <c r="B1" s="75"/>
      <c r="C1" s="75"/>
      <c r="D1" s="75"/>
      <c r="E1" s="75"/>
      <c r="F1" s="75"/>
      <c r="G1" s="75"/>
      <c r="H1" s="75"/>
      <c r="I1" s="75"/>
      <c r="N1" s="32" t="s">
        <v>52</v>
      </c>
    </row>
    <row r="2" spans="1:14" ht="15" customHeight="1" thickTop="1">
      <c r="A2" s="176" t="s">
        <v>209</v>
      </c>
      <c r="B2" s="175">
        <v>1995</v>
      </c>
      <c r="C2" s="175"/>
      <c r="D2" s="175">
        <v>2002</v>
      </c>
      <c r="E2" s="175"/>
      <c r="F2" s="175">
        <v>2008</v>
      </c>
      <c r="G2" s="175"/>
      <c r="H2" s="175">
        <v>2015</v>
      </c>
      <c r="I2" s="175"/>
    </row>
    <row r="3" spans="1:14" ht="29.1" customHeight="1">
      <c r="A3" s="177"/>
      <c r="B3" s="109" t="s">
        <v>210</v>
      </c>
      <c r="C3" s="110" t="s">
        <v>87</v>
      </c>
      <c r="D3" s="109" t="s">
        <v>210</v>
      </c>
      <c r="E3" s="110" t="s">
        <v>87</v>
      </c>
      <c r="F3" s="109" t="s">
        <v>210</v>
      </c>
      <c r="G3" s="110" t="s">
        <v>87</v>
      </c>
      <c r="H3" s="109" t="s">
        <v>210</v>
      </c>
      <c r="I3" s="110" t="s">
        <v>87</v>
      </c>
    </row>
    <row r="4" spans="1:14">
      <c r="A4" s="103" t="s">
        <v>211</v>
      </c>
      <c r="B4" s="105">
        <v>36543</v>
      </c>
      <c r="C4" s="104">
        <f>B4/B$10</f>
        <v>8.105158796169995E-2</v>
      </c>
      <c r="D4" s="15">
        <v>23889</v>
      </c>
      <c r="E4" s="104">
        <f>D4/D$10</f>
        <v>6.1281973008124241E-2</v>
      </c>
      <c r="F4" s="15">
        <v>14831</v>
      </c>
      <c r="G4" s="104">
        <f>F4/F$10</f>
        <v>4.7491266102872659E-2</v>
      </c>
      <c r="H4" s="15">
        <v>22124</v>
      </c>
      <c r="I4" s="104">
        <f>H4/H$10</f>
        <v>6.0729167238530245E-2</v>
      </c>
    </row>
    <row r="5" spans="1:14">
      <c r="A5" s="106" t="s">
        <v>212</v>
      </c>
      <c r="B5" s="105">
        <v>118063</v>
      </c>
      <c r="C5" s="104">
        <f t="shared" ref="C5:C10" si="0">B5/B$10</f>
        <v>0.26186119447013601</v>
      </c>
      <c r="D5" s="15">
        <v>138462</v>
      </c>
      <c r="E5" s="104">
        <f t="shared" ref="E5:E10" si="1">D5/D$10</f>
        <v>0.35519379407471635</v>
      </c>
      <c r="F5" s="15">
        <v>111570</v>
      </c>
      <c r="G5" s="104">
        <f t="shared" ref="G5:G10" si="2">F5/F$10</f>
        <v>0.35726522548024425</v>
      </c>
      <c r="H5" s="15">
        <v>123217</v>
      </c>
      <c r="I5" s="104">
        <f t="shared" ref="I5:I10" si="3">H5/H$10</f>
        <v>0.33822391066850394</v>
      </c>
    </row>
    <row r="6" spans="1:14" ht="15" customHeight="1">
      <c r="A6" s="106" t="s">
        <v>213</v>
      </c>
      <c r="B6" s="105">
        <v>90683</v>
      </c>
      <c r="C6" s="104">
        <f t="shared" si="0"/>
        <v>0.20113294341271479</v>
      </c>
      <c r="D6" s="15">
        <v>817</v>
      </c>
      <c r="E6" s="104">
        <f t="shared" si="1"/>
        <v>2.095833728813994E-3</v>
      </c>
      <c r="F6" s="15">
        <v>0</v>
      </c>
      <c r="G6" s="104">
        <f t="shared" si="2"/>
        <v>0</v>
      </c>
      <c r="H6" s="15">
        <v>0</v>
      </c>
      <c r="I6" s="104">
        <f t="shared" si="3"/>
        <v>0</v>
      </c>
    </row>
    <row r="7" spans="1:14" ht="15" customHeight="1">
      <c r="A7" s="106" t="s">
        <v>214</v>
      </c>
      <c r="B7" s="105">
        <v>5709</v>
      </c>
      <c r="C7" s="104">
        <f t="shared" si="0"/>
        <v>1.2662439199664642E-2</v>
      </c>
      <c r="D7" s="15">
        <v>98317</v>
      </c>
      <c r="E7" s="104">
        <f t="shared" si="1"/>
        <v>0.25221063000710581</v>
      </c>
      <c r="F7" s="15">
        <v>56099</v>
      </c>
      <c r="G7" s="104">
        <f t="shared" si="2"/>
        <v>0.17963809163947497</v>
      </c>
      <c r="H7" s="15">
        <v>57636</v>
      </c>
      <c r="I7" s="104">
        <f t="shared" si="3"/>
        <v>0.15820766059301797</v>
      </c>
    </row>
    <row r="8" spans="1:14" ht="15" customHeight="1">
      <c r="A8" s="106" t="s">
        <v>215</v>
      </c>
      <c r="B8" s="105">
        <v>30849</v>
      </c>
      <c r="C8" s="104">
        <f t="shared" si="0"/>
        <v>6.8422418439385971E-2</v>
      </c>
      <c r="D8" s="15">
        <v>26224</v>
      </c>
      <c r="E8" s="104">
        <f t="shared" si="1"/>
        <v>6.7271901718994109E-2</v>
      </c>
      <c r="F8" s="15">
        <v>28261</v>
      </c>
      <c r="G8" s="104">
        <f t="shared" si="2"/>
        <v>9.049630310385573E-2</v>
      </c>
      <c r="H8" s="15">
        <v>38251</v>
      </c>
      <c r="I8" s="104">
        <f t="shared" si="3"/>
        <v>0.1049968982119427</v>
      </c>
    </row>
    <row r="9" spans="1:14" ht="15" customHeight="1">
      <c r="A9" s="106" t="s">
        <v>216</v>
      </c>
      <c r="B9" s="105">
        <v>169014</v>
      </c>
      <c r="C9" s="104">
        <f t="shared" si="0"/>
        <v>0.3748694165163986</v>
      </c>
      <c r="D9" s="15">
        <v>102112</v>
      </c>
      <c r="E9" s="104">
        <f t="shared" si="1"/>
        <v>0.26194586746224552</v>
      </c>
      <c r="F9" s="15">
        <v>101528</v>
      </c>
      <c r="G9" s="104">
        <f t="shared" si="2"/>
        <v>0.32510911367355239</v>
      </c>
      <c r="H9" s="15">
        <v>123078</v>
      </c>
      <c r="I9" s="104">
        <f t="shared" si="3"/>
        <v>0.33784236328800515</v>
      </c>
    </row>
    <row r="10" spans="1:14" ht="15" thickBot="1">
      <c r="A10" s="107" t="s">
        <v>128</v>
      </c>
      <c r="B10" s="107">
        <v>450861</v>
      </c>
      <c r="C10" s="108">
        <f t="shared" si="0"/>
        <v>1</v>
      </c>
      <c r="D10" s="107">
        <v>389821</v>
      </c>
      <c r="E10" s="108">
        <f t="shared" si="1"/>
        <v>1</v>
      </c>
      <c r="F10" s="107">
        <v>312289</v>
      </c>
      <c r="G10" s="108">
        <f t="shared" si="2"/>
        <v>1</v>
      </c>
      <c r="H10" s="107">
        <v>364306</v>
      </c>
      <c r="I10" s="108">
        <f t="shared" si="3"/>
        <v>1</v>
      </c>
    </row>
    <row r="11" spans="1:14" ht="15" thickTop="1">
      <c r="A11" s="26" t="s">
        <v>217</v>
      </c>
    </row>
  </sheetData>
  <mergeCells count="5">
    <mergeCell ref="B2:C2"/>
    <mergeCell ref="D2:E2"/>
    <mergeCell ref="F2:G2"/>
    <mergeCell ref="H2:I2"/>
    <mergeCell ref="A2:A3"/>
  </mergeCells>
  <hyperlinks>
    <hyperlink ref="N1" location="Índice!A1" display="ÍNDICE" xr:uid="{54457B62-A983-4B5C-BD70-FBB1857397A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C267-B922-48CC-AD5C-552DDD3E4E80}">
  <sheetPr>
    <tabColor rgb="FF29C5D1"/>
  </sheetPr>
  <dimension ref="A1:M22"/>
  <sheetViews>
    <sheetView workbookViewId="0"/>
  </sheetViews>
  <sheetFormatPr defaultColWidth="11.42578125" defaultRowHeight="14.45"/>
  <cols>
    <col min="2" max="2" width="19.7109375" customWidth="1"/>
    <col min="3" max="3" width="19.28515625" customWidth="1"/>
  </cols>
  <sheetData>
    <row r="1" spans="1:13" ht="21">
      <c r="A1" s="111" t="s">
        <v>218</v>
      </c>
      <c r="M1" s="32" t="s">
        <v>52</v>
      </c>
    </row>
    <row r="2" spans="1:13" ht="15.95" thickBot="1">
      <c r="A2" s="42" t="s">
        <v>219</v>
      </c>
    </row>
    <row r="3" spans="1:13" ht="15" thickTop="1">
      <c r="A3" s="23" t="s">
        <v>54</v>
      </c>
      <c r="B3" s="23" t="s">
        <v>220</v>
      </c>
      <c r="C3" s="23" t="s">
        <v>221</v>
      </c>
    </row>
    <row r="4" spans="1:13">
      <c r="A4" s="15">
        <v>1990</v>
      </c>
      <c r="B4" s="40">
        <v>1567166.6791238505</v>
      </c>
      <c r="C4" s="40">
        <v>1987751.5968896416</v>
      </c>
    </row>
    <row r="5" spans="1:13">
      <c r="A5" s="15">
        <f>A4+1</f>
        <v>1991</v>
      </c>
      <c r="B5" s="40">
        <v>1531551.6068623657</v>
      </c>
      <c r="C5" s="40">
        <v>2103449.6631776993</v>
      </c>
    </row>
    <row r="6" spans="1:13">
      <c r="A6" s="15">
        <f t="shared" ref="A6:A20" si="0">A5+1</f>
        <v>1992</v>
      </c>
      <c r="B6" s="40">
        <v>1541165.8622066162</v>
      </c>
      <c r="C6" s="40">
        <v>2286159.3335422995</v>
      </c>
    </row>
    <row r="7" spans="1:13">
      <c r="A7" s="15">
        <f t="shared" si="0"/>
        <v>1993</v>
      </c>
      <c r="B7" s="40">
        <v>1563717.532622017</v>
      </c>
      <c r="C7" s="40">
        <v>2214085.7986745248</v>
      </c>
    </row>
    <row r="8" spans="1:13">
      <c r="A8" s="15">
        <f t="shared" si="0"/>
        <v>1994</v>
      </c>
      <c r="B8" s="40">
        <v>1613524.63722369</v>
      </c>
      <c r="C8" s="40">
        <v>2363891.6703022937</v>
      </c>
    </row>
    <row r="9" spans="1:13">
      <c r="A9" s="15">
        <f t="shared" si="0"/>
        <v>1995</v>
      </c>
      <c r="B9" s="40">
        <v>1709281.0619101021</v>
      </c>
      <c r="C9" s="40">
        <v>2503580.0367906485</v>
      </c>
    </row>
    <row r="10" spans="1:13">
      <c r="A10" s="15">
        <f t="shared" si="0"/>
        <v>1996</v>
      </c>
      <c r="B10" s="40">
        <v>1630479.5373723572</v>
      </c>
      <c r="C10" s="40">
        <v>2656274.0744163678</v>
      </c>
    </row>
    <row r="11" spans="1:13">
      <c r="A11" s="15">
        <f t="shared" si="0"/>
        <v>1997</v>
      </c>
      <c r="B11" s="40">
        <v>1714691.8727746238</v>
      </c>
      <c r="C11" s="40">
        <v>2843277.1682344284</v>
      </c>
    </row>
    <row r="12" spans="1:13">
      <c r="A12" s="15">
        <f t="shared" si="0"/>
        <v>1998</v>
      </c>
      <c r="B12" s="40">
        <v>1768149.3605921315</v>
      </c>
      <c r="C12" s="40">
        <v>2974818.8554642699</v>
      </c>
    </row>
    <row r="13" spans="1:13">
      <c r="A13" s="15">
        <f t="shared" si="0"/>
        <v>1999</v>
      </c>
      <c r="B13" s="40">
        <v>1802051.1940829502</v>
      </c>
      <c r="C13" s="40">
        <v>3063962.7833887702</v>
      </c>
    </row>
    <row r="14" spans="1:13">
      <c r="A14" s="15">
        <f t="shared" si="0"/>
        <v>2000</v>
      </c>
      <c r="B14" s="40">
        <v>1861999.1479993106</v>
      </c>
      <c r="C14" s="40">
        <v>3042022.5506642498</v>
      </c>
    </row>
    <row r="15" spans="1:13">
      <c r="A15" s="15">
        <f t="shared" si="0"/>
        <v>2001</v>
      </c>
      <c r="B15" s="40">
        <v>1918752.4768532147</v>
      </c>
      <c r="C15" s="40">
        <v>3139821.110226756</v>
      </c>
    </row>
    <row r="16" spans="1:13">
      <c r="A16" s="15">
        <f t="shared" si="0"/>
        <v>2002</v>
      </c>
      <c r="B16" s="40">
        <v>1955741.145302095</v>
      </c>
      <c r="C16" s="40">
        <v>3207641.1794831841</v>
      </c>
    </row>
    <row r="17" spans="1:3">
      <c r="A17" s="15">
        <f t="shared" si="0"/>
        <v>2003</v>
      </c>
      <c r="B17" s="40">
        <v>2001861.645109738</v>
      </c>
      <c r="C17" s="40">
        <v>3223631.4625225249</v>
      </c>
    </row>
    <row r="18" spans="1:3">
      <c r="A18" s="15">
        <f t="shared" si="0"/>
        <v>2004</v>
      </c>
      <c r="B18" s="40">
        <v>2041229.3963581361</v>
      </c>
      <c r="C18" s="40">
        <v>3305871.7055737614</v>
      </c>
    </row>
    <row r="19" spans="1:3">
      <c r="A19" s="15">
        <f t="shared" si="0"/>
        <v>2005</v>
      </c>
      <c r="B19" s="40">
        <v>2106020.5456165029</v>
      </c>
      <c r="C19" s="40">
        <v>3460921.4607185358</v>
      </c>
    </row>
    <row r="20" spans="1:3">
      <c r="A20" s="15">
        <f t="shared" si="0"/>
        <v>2006</v>
      </c>
      <c r="B20" s="40">
        <v>2178255.2644925602</v>
      </c>
      <c r="C20" s="40">
        <v>3583251.2166099707</v>
      </c>
    </row>
    <row r="21" spans="1:3" ht="15" thickBot="1">
      <c r="A21" s="20">
        <v>2010</v>
      </c>
      <c r="B21" s="41">
        <v>2372843.8687459351</v>
      </c>
      <c r="C21" s="41">
        <v>4041366.5077374922</v>
      </c>
    </row>
    <row r="22" spans="1:3" ht="15" thickTop="1">
      <c r="A22" t="s">
        <v>222</v>
      </c>
    </row>
  </sheetData>
  <hyperlinks>
    <hyperlink ref="M1" location="Índice!A1" display="ÍNDICE" xr:uid="{3A342F3E-31EB-4B97-A553-9A213FB303F6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C1B1-BBA5-4D3F-B836-E22E116EDE0C}">
  <dimension ref="A1:N20"/>
  <sheetViews>
    <sheetView workbookViewId="0">
      <selection activeCell="N1" sqref="N1"/>
    </sheetView>
  </sheetViews>
  <sheetFormatPr defaultColWidth="11.42578125" defaultRowHeight="14.45"/>
  <sheetData>
    <row r="1" spans="1:14" ht="21">
      <c r="A1" s="111" t="s">
        <v>223</v>
      </c>
      <c r="N1" s="32" t="s">
        <v>52</v>
      </c>
    </row>
    <row r="20" spans="1:1">
      <c r="A20" t="s">
        <v>222</v>
      </c>
    </row>
  </sheetData>
  <hyperlinks>
    <hyperlink ref="N1" location="Índice!A1" display="ÍNDICE" xr:uid="{A8913669-CB93-4082-8DAD-641E83F8DC15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8337-CE15-4C0E-9D1D-0A7EA60D8770}">
  <sheetPr>
    <tabColor rgb="FF29C5D1"/>
  </sheetPr>
  <dimension ref="A1:M22"/>
  <sheetViews>
    <sheetView workbookViewId="0"/>
  </sheetViews>
  <sheetFormatPr defaultColWidth="11.42578125" defaultRowHeight="14.45"/>
  <cols>
    <col min="2" max="3" width="12.7109375" customWidth="1"/>
    <col min="4" max="4" width="17" customWidth="1"/>
    <col min="5" max="5" width="16" customWidth="1"/>
  </cols>
  <sheetData>
    <row r="1" spans="1:13" ht="24">
      <c r="A1" s="111" t="s">
        <v>224</v>
      </c>
      <c r="B1" s="111"/>
      <c r="C1" s="111"/>
      <c r="D1" s="111"/>
      <c r="E1" s="111"/>
      <c r="M1" s="32" t="s">
        <v>52</v>
      </c>
    </row>
    <row r="2" spans="1:13" ht="15.95" thickBot="1">
      <c r="A2" s="42" t="s">
        <v>219</v>
      </c>
      <c r="B2" s="42"/>
      <c r="C2" s="42"/>
      <c r="D2" s="42"/>
      <c r="E2" s="42"/>
    </row>
    <row r="3" spans="1:13" ht="17.100000000000001" thickTop="1">
      <c r="A3" s="23" t="s">
        <v>54</v>
      </c>
      <c r="B3" s="23" t="s">
        <v>225</v>
      </c>
      <c r="C3" s="23" t="s">
        <v>226</v>
      </c>
      <c r="D3" s="23" t="s">
        <v>227</v>
      </c>
      <c r="E3" s="23" t="s">
        <v>228</v>
      </c>
    </row>
    <row r="4" spans="1:13">
      <c r="A4" s="15">
        <v>1990</v>
      </c>
      <c r="B4" s="15">
        <v>2276136.531523814</v>
      </c>
      <c r="C4" s="15">
        <v>6196733.3793529915</v>
      </c>
      <c r="D4" s="15">
        <f>B4-C4</f>
        <v>-3920596.8478291775</v>
      </c>
      <c r="E4" s="15">
        <f>ABS(D4)</f>
        <v>3920596.8478291775</v>
      </c>
    </row>
    <row r="5" spans="1:13">
      <c r="A5" s="15">
        <f>A4+1</f>
        <v>1991</v>
      </c>
      <c r="B5" s="15">
        <v>2352147.7182838293</v>
      </c>
      <c r="C5" s="15">
        <v>6624629.9734415933</v>
      </c>
      <c r="D5" s="15">
        <f t="shared" ref="D5:D21" si="0">B5-C5</f>
        <v>-4272482.2551577641</v>
      </c>
      <c r="E5" s="15">
        <f t="shared" ref="E5:E21" si="1">ABS(D5)</f>
        <v>4272482.2551577641</v>
      </c>
    </row>
    <row r="6" spans="1:13">
      <c r="A6" s="15">
        <f t="shared" ref="A6:A20" si="2">A5+1</f>
        <v>1992</v>
      </c>
      <c r="B6" s="15">
        <v>2537870.4879438514</v>
      </c>
      <c r="C6" s="15">
        <v>6942548.7506955378</v>
      </c>
      <c r="D6" s="15">
        <f t="shared" si="0"/>
        <v>-4404678.2627516864</v>
      </c>
      <c r="E6" s="15">
        <f t="shared" si="1"/>
        <v>4404678.2627516864</v>
      </c>
    </row>
    <row r="7" spans="1:13">
      <c r="A7" s="15">
        <f t="shared" si="2"/>
        <v>1993</v>
      </c>
      <c r="B7" s="15">
        <v>2561611.7213576613</v>
      </c>
      <c r="C7" s="15">
        <v>7275831.4678952377</v>
      </c>
      <c r="D7" s="15">
        <f t="shared" si="0"/>
        <v>-4714219.7465375764</v>
      </c>
      <c r="E7" s="15">
        <f t="shared" si="1"/>
        <v>4714219.7465375764</v>
      </c>
    </row>
    <row r="8" spans="1:13">
      <c r="A8" s="15">
        <f t="shared" si="2"/>
        <v>1994</v>
      </c>
      <c r="B8" s="15">
        <v>2728329.8285007998</v>
      </c>
      <c r="C8" s="15">
        <v>7971490.4369000569</v>
      </c>
      <c r="D8" s="15">
        <f t="shared" si="0"/>
        <v>-5243160.6083992571</v>
      </c>
      <c r="E8" s="15">
        <f t="shared" si="1"/>
        <v>5243160.6083992571</v>
      </c>
    </row>
    <row r="9" spans="1:13">
      <c r="A9" s="15">
        <f t="shared" si="2"/>
        <v>1995</v>
      </c>
      <c r="B9" s="15">
        <v>2930939.5461306879</v>
      </c>
      <c r="C9" s="15">
        <v>8261358.7318313513</v>
      </c>
      <c r="D9" s="15">
        <f t="shared" si="0"/>
        <v>-5330419.1857006634</v>
      </c>
      <c r="E9" s="15">
        <f t="shared" si="1"/>
        <v>5330419.1857006634</v>
      </c>
    </row>
    <row r="10" spans="1:13">
      <c r="A10" s="15">
        <f t="shared" si="2"/>
        <v>1996</v>
      </c>
      <c r="B10" s="15">
        <v>2981206.2421070244</v>
      </c>
      <c r="C10" s="15">
        <v>8926575.2758533284</v>
      </c>
      <c r="D10" s="15">
        <f t="shared" si="0"/>
        <v>-5945369.033746304</v>
      </c>
      <c r="E10" s="15">
        <f t="shared" si="1"/>
        <v>5945369.033746304</v>
      </c>
    </row>
    <row r="11" spans="1:13">
      <c r="A11" s="15">
        <f t="shared" si="2"/>
        <v>1997</v>
      </c>
      <c r="B11" s="15">
        <v>3170118.4034157051</v>
      </c>
      <c r="C11" s="15">
        <v>9335549.5524238795</v>
      </c>
      <c r="D11" s="15">
        <f t="shared" si="0"/>
        <v>-6165431.1490081744</v>
      </c>
      <c r="E11" s="15">
        <f t="shared" si="1"/>
        <v>6165431.1490081744</v>
      </c>
    </row>
    <row r="12" spans="1:13">
      <c r="A12" s="15">
        <f t="shared" si="2"/>
        <v>1998</v>
      </c>
      <c r="B12" s="15">
        <v>3353244.6013699761</v>
      </c>
      <c r="C12" s="15">
        <v>9398911.9964540824</v>
      </c>
      <c r="D12" s="15">
        <f t="shared" si="0"/>
        <v>-6045667.3950841064</v>
      </c>
      <c r="E12" s="15">
        <f t="shared" si="1"/>
        <v>6045667.3950841064</v>
      </c>
    </row>
    <row r="13" spans="1:13">
      <c r="A13" s="15">
        <f t="shared" si="2"/>
        <v>1999</v>
      </c>
      <c r="B13" s="15">
        <v>3495176.7766392929</v>
      </c>
      <c r="C13" s="15">
        <v>9384619.5698310025</v>
      </c>
      <c r="D13" s="15">
        <f t="shared" si="0"/>
        <v>-5889442.7931917096</v>
      </c>
      <c r="E13" s="15">
        <f t="shared" si="1"/>
        <v>5889442.7931917096</v>
      </c>
    </row>
    <row r="14" spans="1:13">
      <c r="A14" s="15">
        <f t="shared" si="2"/>
        <v>2000</v>
      </c>
      <c r="B14" s="15">
        <v>3583388.7030027923</v>
      </c>
      <c r="C14" s="15">
        <v>9953341.4029044844</v>
      </c>
      <c r="D14" s="15">
        <f t="shared" si="0"/>
        <v>-6369952.6999016926</v>
      </c>
      <c r="E14" s="15">
        <f t="shared" si="1"/>
        <v>6369952.6999016926</v>
      </c>
    </row>
    <row r="15" spans="1:13">
      <c r="A15" s="15">
        <f t="shared" si="2"/>
        <v>2001</v>
      </c>
      <c r="B15" s="15">
        <v>3738536.7708300436</v>
      </c>
      <c r="C15" s="15">
        <v>9783867.0047797989</v>
      </c>
      <c r="D15" s="15">
        <f t="shared" si="0"/>
        <v>-6045330.2339497553</v>
      </c>
      <c r="E15" s="15">
        <f t="shared" si="1"/>
        <v>6045330.2339497553</v>
      </c>
    </row>
    <row r="16" spans="1:13">
      <c r="A16" s="15">
        <f t="shared" si="2"/>
        <v>2002</v>
      </c>
      <c r="B16" s="15">
        <v>3868433.0162205091</v>
      </c>
      <c r="C16" s="15">
        <v>9985291.5045733973</v>
      </c>
      <c r="D16" s="15">
        <f t="shared" si="0"/>
        <v>-6116858.4883528883</v>
      </c>
      <c r="E16" s="15">
        <f t="shared" si="1"/>
        <v>6116858.4883528883</v>
      </c>
    </row>
    <row r="17" spans="1:5">
      <c r="A17" s="15">
        <f t="shared" si="2"/>
        <v>2003</v>
      </c>
      <c r="B17" s="15">
        <v>3939902.7228515241</v>
      </c>
      <c r="C17" s="15">
        <v>10335428.083330769</v>
      </c>
      <c r="D17" s="15">
        <f t="shared" si="0"/>
        <v>-6395525.360479245</v>
      </c>
      <c r="E17" s="15">
        <f t="shared" si="1"/>
        <v>6395525.360479245</v>
      </c>
    </row>
    <row r="18" spans="1:5">
      <c r="A18" s="15">
        <f t="shared" si="2"/>
        <v>2004</v>
      </c>
      <c r="B18" s="15">
        <v>3999961.951342199</v>
      </c>
      <c r="C18" s="15">
        <v>11117873.002798902</v>
      </c>
      <c r="D18" s="15">
        <f t="shared" si="0"/>
        <v>-7117911.0514567029</v>
      </c>
      <c r="E18" s="15">
        <f t="shared" si="1"/>
        <v>7117911.0514567029</v>
      </c>
    </row>
    <row r="19" spans="1:5">
      <c r="A19" s="15">
        <f t="shared" si="2"/>
        <v>2005</v>
      </c>
      <c r="B19" s="15">
        <v>4146041.4611946801</v>
      </c>
      <c r="C19" s="15">
        <v>11498815.169804363</v>
      </c>
      <c r="D19" s="15">
        <f t="shared" si="0"/>
        <v>-7352773.7086096825</v>
      </c>
      <c r="E19" s="15">
        <f t="shared" si="1"/>
        <v>7352773.7086096825</v>
      </c>
    </row>
    <row r="20" spans="1:5">
      <c r="A20" s="15">
        <f t="shared" si="2"/>
        <v>2006</v>
      </c>
      <c r="B20" s="15">
        <v>4312636.5975337867</v>
      </c>
      <c r="C20" s="15">
        <v>11457613.740476832</v>
      </c>
      <c r="D20" s="15">
        <f t="shared" si="0"/>
        <v>-7144977.1429430451</v>
      </c>
      <c r="E20" s="15">
        <f t="shared" si="1"/>
        <v>7144977.1429430451</v>
      </c>
    </row>
    <row r="21" spans="1:5" ht="15" thickBot="1">
      <c r="A21" s="20">
        <v>2010</v>
      </c>
      <c r="B21" s="20">
        <v>4618811.1412507147</v>
      </c>
      <c r="C21" s="20">
        <v>15295644.245079253</v>
      </c>
      <c r="D21" s="20">
        <f t="shared" si="0"/>
        <v>-10676833.103828538</v>
      </c>
      <c r="E21" s="20">
        <f t="shared" si="1"/>
        <v>10676833.103828538</v>
      </c>
    </row>
    <row r="22" spans="1:5" ht="15" thickTop="1">
      <c r="A22" t="s">
        <v>222</v>
      </c>
    </row>
  </sheetData>
  <hyperlinks>
    <hyperlink ref="M1" location="Índice!A1" display="ÍNDICE" xr:uid="{535F1D74-E629-4F8D-9C05-A30DFAA9BE42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A58C-4601-4D6F-9237-BFCDFD0FD58A}">
  <dimension ref="A1:N23"/>
  <sheetViews>
    <sheetView workbookViewId="0">
      <selection activeCell="N1" sqref="N1"/>
    </sheetView>
  </sheetViews>
  <sheetFormatPr defaultColWidth="11.42578125" defaultRowHeight="14.45"/>
  <sheetData>
    <row r="1" spans="1:14" ht="24">
      <c r="A1" s="111" t="s">
        <v>229</v>
      </c>
      <c r="N1" s="32" t="s">
        <v>52</v>
      </c>
    </row>
    <row r="23" spans="1:1">
      <c r="A23" t="s">
        <v>222</v>
      </c>
    </row>
  </sheetData>
  <hyperlinks>
    <hyperlink ref="N1" location="Índice!A1" display="ÍNDICE" xr:uid="{53ED79BC-26C2-4603-8793-E240F3F8D70B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D23F-AC57-4F46-A7E4-827EC01804DB}">
  <sheetPr>
    <tabColor rgb="FF29C5D1"/>
  </sheetPr>
  <dimension ref="A1:N22"/>
  <sheetViews>
    <sheetView workbookViewId="0">
      <selection activeCell="N1" sqref="N1"/>
    </sheetView>
  </sheetViews>
  <sheetFormatPr defaultColWidth="11.42578125" defaultRowHeight="14.45"/>
  <cols>
    <col min="2" max="2" width="13.28515625" customWidth="1"/>
    <col min="3" max="3" width="13.42578125" customWidth="1"/>
  </cols>
  <sheetData>
    <row r="1" spans="1:14" ht="21">
      <c r="A1" s="111" t="s">
        <v>230</v>
      </c>
      <c r="N1" s="32" t="s">
        <v>52</v>
      </c>
    </row>
    <row r="2" spans="1:14" ht="15.95" thickBot="1">
      <c r="A2" s="42" t="s">
        <v>219</v>
      </c>
    </row>
    <row r="3" spans="1:14" ht="17.100000000000001" thickTop="1">
      <c r="A3" s="23" t="s">
        <v>54</v>
      </c>
      <c r="B3" s="23" t="s">
        <v>231</v>
      </c>
      <c r="C3" s="23" t="s">
        <v>232</v>
      </c>
      <c r="D3" s="23" t="s">
        <v>233</v>
      </c>
      <c r="E3" s="23" t="s">
        <v>234</v>
      </c>
      <c r="F3" s="23" t="s">
        <v>235</v>
      </c>
      <c r="G3" s="23" t="s">
        <v>236</v>
      </c>
    </row>
    <row r="4" spans="1:14">
      <c r="A4" s="15">
        <v>1990</v>
      </c>
      <c r="B4" s="18">
        <v>1020155.6597175802</v>
      </c>
      <c r="C4" s="18">
        <v>547011.01940627024</v>
      </c>
      <c r="D4" s="18">
        <v>0.53620348443462518</v>
      </c>
      <c r="E4" s="18">
        <v>11.328352006654219</v>
      </c>
      <c r="F4" s="18">
        <v>6.0743018188699702</v>
      </c>
      <c r="G4" s="18">
        <v>2.2311659106551831</v>
      </c>
    </row>
    <row r="5" spans="1:14">
      <c r="A5" s="15">
        <v>1991</v>
      </c>
      <c r="B5" s="18">
        <v>1000942.8732661997</v>
      </c>
      <c r="C5" s="18">
        <v>530608.73359616613</v>
      </c>
      <c r="D5" s="18">
        <v>0.53010890807856448</v>
      </c>
      <c r="E5" s="18">
        <v>12.484962183987427</v>
      </c>
      <c r="F5" s="18">
        <v>6.6183896707557448</v>
      </c>
      <c r="G5" s="18">
        <v>2.3499320301951716</v>
      </c>
    </row>
    <row r="6" spans="1:14">
      <c r="A6" s="15">
        <v>1992</v>
      </c>
      <c r="B6" s="18">
        <v>1005711.5055206475</v>
      </c>
      <c r="C6" s="18">
        <v>535454.3566859687</v>
      </c>
      <c r="D6" s="18">
        <v>0.53241347418887186</v>
      </c>
      <c r="E6" s="18">
        <v>12.96571531075837</v>
      </c>
      <c r="F6" s="18">
        <v>6.9031215339447121</v>
      </c>
      <c r="G6" s="18">
        <v>2.5234577451015832</v>
      </c>
    </row>
    <row r="7" spans="1:14">
      <c r="A7" s="15">
        <v>1993</v>
      </c>
      <c r="B7" s="18">
        <v>1046757.0372825736</v>
      </c>
      <c r="C7" s="18">
        <v>516960.49533944333</v>
      </c>
      <c r="D7" s="18">
        <v>0.49386865999152491</v>
      </c>
      <c r="E7" s="18">
        <v>14.074250418531163</v>
      </c>
      <c r="F7" s="18">
        <v>6.9508311945851435</v>
      </c>
      <c r="G7" s="18">
        <v>2.4471884402207751</v>
      </c>
    </row>
    <row r="8" spans="1:14">
      <c r="A8" s="15">
        <v>1994</v>
      </c>
      <c r="B8" s="18">
        <v>1101817.4269730023</v>
      </c>
      <c r="C8" s="18">
        <v>511707.21025068773</v>
      </c>
      <c r="D8" s="18">
        <v>0.46442105354649293</v>
      </c>
      <c r="E8" s="18">
        <v>15.578225745528947</v>
      </c>
      <c r="F8" s="18">
        <v>7.2348560131236539</v>
      </c>
      <c r="G8" s="18">
        <v>2.4762086364855183</v>
      </c>
    </row>
    <row r="9" spans="1:14">
      <c r="A9" s="15">
        <v>1995</v>
      </c>
      <c r="B9" s="18">
        <v>1184221.1812666627</v>
      </c>
      <c r="C9" s="18">
        <v>525059.88064343936</v>
      </c>
      <c r="D9" s="18">
        <v>0.44337990989303755</v>
      </c>
      <c r="E9" s="18">
        <v>15.734126785134288</v>
      </c>
      <c r="F9" s="18">
        <v>6.9761957162384691</v>
      </c>
      <c r="G9" s="18">
        <v>2.4749933479451078</v>
      </c>
    </row>
    <row r="10" spans="1:14">
      <c r="A10" s="15">
        <v>1996</v>
      </c>
      <c r="B10" s="18">
        <v>1120229.2268096455</v>
      </c>
      <c r="C10" s="18">
        <v>510250.31056271179</v>
      </c>
      <c r="D10" s="18">
        <v>0.45548741128266945</v>
      </c>
      <c r="E10" s="18">
        <v>17.494502386503136</v>
      </c>
      <c r="F10" s="18">
        <v>7.9685256037067962</v>
      </c>
      <c r="G10" s="18">
        <v>2.6612466187811799</v>
      </c>
    </row>
    <row r="11" spans="1:14">
      <c r="A11" s="15">
        <v>1997</v>
      </c>
      <c r="B11" s="18">
        <v>1188760.7672958183</v>
      </c>
      <c r="C11" s="18">
        <v>525931.10547880549</v>
      </c>
      <c r="D11" s="18">
        <v>0.44241963559681446</v>
      </c>
      <c r="E11" s="18">
        <v>17.750517995935674</v>
      </c>
      <c r="F11" s="18">
        <v>7.8531777034165584</v>
      </c>
      <c r="G11" s="18">
        <v>2.666742115511652</v>
      </c>
    </row>
    <row r="12" spans="1:14">
      <c r="A12" s="15">
        <v>1998</v>
      </c>
      <c r="B12" s="18">
        <v>1241229.5195820353</v>
      </c>
      <c r="C12" s="18">
        <v>526919.84101009637</v>
      </c>
      <c r="D12" s="18">
        <v>0.42451442919882248</v>
      </c>
      <c r="E12" s="18">
        <v>17.837460776645891</v>
      </c>
      <c r="F12" s="18">
        <v>7.5722594799542149</v>
      </c>
      <c r="G12" s="18">
        <v>2.7015507998062511</v>
      </c>
    </row>
    <row r="13" spans="1:14">
      <c r="A13" s="15">
        <v>1999</v>
      </c>
      <c r="B13" s="18">
        <v>1262932.7629035532</v>
      </c>
      <c r="C13" s="18">
        <v>539118.43117939704</v>
      </c>
      <c r="D13" s="18">
        <v>0.42687817357745439</v>
      </c>
      <c r="E13" s="18">
        <v>17.407343223827151</v>
      </c>
      <c r="F13" s="18">
        <v>7.4308148822232116</v>
      </c>
      <c r="G13" s="18">
        <v>2.7675081994101456</v>
      </c>
    </row>
    <row r="14" spans="1:14">
      <c r="A14" s="15">
        <v>2000</v>
      </c>
      <c r="B14" s="18">
        <v>1316556.8506642501</v>
      </c>
      <c r="C14" s="18">
        <v>545442.29733506055</v>
      </c>
      <c r="D14" s="18">
        <v>0.41429452671175221</v>
      </c>
      <c r="E14" s="18">
        <v>18.248202333289587</v>
      </c>
      <c r="F14" s="18">
        <v>7.5601303490105014</v>
      </c>
      <c r="G14" s="18">
        <v>2.721788049786718</v>
      </c>
    </row>
    <row r="15" spans="1:14">
      <c r="A15" s="15">
        <v>2001</v>
      </c>
      <c r="B15" s="18">
        <v>1368826.1038596006</v>
      </c>
      <c r="C15" s="18">
        <v>549926.37299361406</v>
      </c>
      <c r="D15" s="18">
        <v>0.40175035487927807</v>
      </c>
      <c r="E15" s="18">
        <v>17.791230763346956</v>
      </c>
      <c r="F15" s="18">
        <v>7.1476332729137688</v>
      </c>
      <c r="G15" s="18">
        <v>2.7311992080576966</v>
      </c>
    </row>
    <row r="16" spans="1:14">
      <c r="A16" s="15">
        <v>2002</v>
      </c>
      <c r="B16" s="18">
        <v>1404212.2137132743</v>
      </c>
      <c r="C16" s="18">
        <v>551528.93158882065</v>
      </c>
      <c r="D16" s="18">
        <v>0.39276750779026992</v>
      </c>
      <c r="E16" s="18">
        <v>18.104746519476688</v>
      </c>
      <c r="F16" s="18">
        <v>7.1109561696294223</v>
      </c>
      <c r="G16" s="18">
        <v>2.7548777730617311</v>
      </c>
    </row>
    <row r="17" spans="1:7">
      <c r="A17" s="15">
        <v>2003</v>
      </c>
      <c r="B17" s="18">
        <v>1442143.6586735516</v>
      </c>
      <c r="C17" s="18">
        <v>559717.98643618636</v>
      </c>
      <c r="D17" s="18">
        <v>0.38811527760764225</v>
      </c>
      <c r="E17" s="18">
        <v>18.465420682901559</v>
      </c>
      <c r="F17" s="18">
        <v>7.1667118744862375</v>
      </c>
      <c r="G17" s="18">
        <v>2.7319765955046047</v>
      </c>
    </row>
    <row r="18" spans="1:7">
      <c r="A18" s="15">
        <v>2004</v>
      </c>
      <c r="B18" s="18">
        <v>1464365.1436821246</v>
      </c>
      <c r="C18" s="18">
        <v>576864.25267601165</v>
      </c>
      <c r="D18" s="18">
        <v>0.39393470622053661</v>
      </c>
      <c r="E18" s="18">
        <v>19.272944980078549</v>
      </c>
      <c r="F18" s="18">
        <v>7.5922819187318087</v>
      </c>
      <c r="G18" s="18">
        <v>2.7315331620666372</v>
      </c>
    </row>
    <row r="19" spans="1:7">
      <c r="A19" s="15">
        <v>2005</v>
      </c>
      <c r="B19" s="18">
        <v>1515818.8582327606</v>
      </c>
      <c r="C19" s="18">
        <v>590201.6873837423</v>
      </c>
      <c r="D19" s="18">
        <v>0.38936162073602748</v>
      </c>
      <c r="E19" s="18">
        <v>19.482857158163235</v>
      </c>
      <c r="F19" s="18">
        <v>7.5858768396709513</v>
      </c>
      <c r="G19" s="18">
        <v>2.7351826629392928</v>
      </c>
    </row>
    <row r="20" spans="1:7">
      <c r="A20" s="15">
        <v>2006</v>
      </c>
      <c r="B20" s="18">
        <v>1573499.0076909408</v>
      </c>
      <c r="C20" s="18">
        <v>604756.25680161966</v>
      </c>
      <c r="D20" s="18">
        <v>0.38433850536015274</v>
      </c>
      <c r="E20" s="18">
        <v>18.945837453708748</v>
      </c>
      <c r="F20" s="18">
        <v>7.2816148497548223</v>
      </c>
      <c r="G20" s="18">
        <v>2.7407939734658253</v>
      </c>
    </row>
    <row r="21" spans="1:7" ht="15" thickBot="1">
      <c r="A21" s="20">
        <v>2010</v>
      </c>
      <c r="B21" s="22">
        <v>1640932.3207463506</v>
      </c>
      <c r="C21" s="22">
        <v>731911.5479995847</v>
      </c>
      <c r="D21" s="22">
        <v>0.44603396419584629</v>
      </c>
      <c r="E21" s="22">
        <v>20.898214117381205</v>
      </c>
      <c r="F21" s="22">
        <v>9.3213132873891382</v>
      </c>
      <c r="G21" s="22">
        <v>2.8147481056073818</v>
      </c>
    </row>
    <row r="22" spans="1:7" ht="15" thickTop="1">
      <c r="A22" t="s">
        <v>222</v>
      </c>
    </row>
  </sheetData>
  <hyperlinks>
    <hyperlink ref="N1" location="Índice!A1" display="ÍNDICE" xr:uid="{6E3DDBDC-EAA0-479C-84CA-FEAC0688B49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B794-2FD5-4ECB-BF06-0D5FA893318A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32" t="s">
        <v>52</v>
      </c>
    </row>
  </sheetData>
  <hyperlinks>
    <hyperlink ref="N1" location="Índice!A1" display="ÍNDICE" xr:uid="{B158250A-1798-4325-93A2-B11C557158F7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0B84-8A59-4767-BD2E-93566F0F7218}">
  <dimension ref="A1:N1"/>
  <sheetViews>
    <sheetView workbookViewId="0">
      <selection activeCell="N1" sqref="N1"/>
    </sheetView>
  </sheetViews>
  <sheetFormatPr defaultColWidth="11.42578125" defaultRowHeight="14.45"/>
  <sheetData>
    <row r="1" spans="1:14" ht="24">
      <c r="A1" s="111" t="s">
        <v>237</v>
      </c>
      <c r="N1" s="32" t="s">
        <v>52</v>
      </c>
    </row>
  </sheetData>
  <hyperlinks>
    <hyperlink ref="N1" location="Índice!A1" display="ÍNDICE" xr:uid="{657C4E15-D7EF-4D12-B223-D41D05F58267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019D-4D55-4A96-8C73-49ABC1F725EC}">
  <sheetPr>
    <tabColor rgb="FF29C5D1"/>
  </sheetPr>
  <dimension ref="A1:N24"/>
  <sheetViews>
    <sheetView workbookViewId="0"/>
  </sheetViews>
  <sheetFormatPr defaultColWidth="11.42578125" defaultRowHeight="14.45"/>
  <cols>
    <col min="3" max="3" width="12.7109375" bestFit="1" customWidth="1"/>
    <col min="4" max="4" width="16.85546875" bestFit="1" customWidth="1"/>
  </cols>
  <sheetData>
    <row r="1" spans="1:14" ht="21">
      <c r="A1" s="111" t="s">
        <v>238</v>
      </c>
      <c r="N1" s="32" t="s">
        <v>52</v>
      </c>
    </row>
    <row r="2" spans="1:14" ht="15.95" thickBot="1">
      <c r="A2" s="42" t="s">
        <v>239</v>
      </c>
    </row>
    <row r="3" spans="1:14" ht="15" thickTop="1">
      <c r="A3" s="23" t="s">
        <v>54</v>
      </c>
      <c r="B3" s="23" t="s">
        <v>240</v>
      </c>
      <c r="C3" s="23" t="s">
        <v>241</v>
      </c>
      <c r="D3" s="23" t="s">
        <v>242</v>
      </c>
      <c r="E3" s="23" t="s">
        <v>243</v>
      </c>
      <c r="F3" s="23" t="s">
        <v>244</v>
      </c>
    </row>
    <row r="4" spans="1:14">
      <c r="A4" s="112">
        <v>1991</v>
      </c>
      <c r="B4" s="15">
        <v>1</v>
      </c>
      <c r="C4" s="15">
        <v>1</v>
      </c>
      <c r="D4" s="15">
        <v>1</v>
      </c>
      <c r="E4" s="15">
        <v>1</v>
      </c>
      <c r="F4" s="15">
        <v>1</v>
      </c>
    </row>
    <row r="5" spans="1:14">
      <c r="A5" s="112">
        <v>1992</v>
      </c>
      <c r="B5" s="18">
        <v>2.0136128634356303</v>
      </c>
      <c r="C5" s="18">
        <v>1.0419742245497532</v>
      </c>
      <c r="D5" s="18">
        <v>1.0062774609103424</v>
      </c>
      <c r="E5" s="18">
        <v>1.017903771402592</v>
      </c>
      <c r="F5" s="18">
        <v>1.0754333748944214</v>
      </c>
    </row>
    <row r="6" spans="1:14">
      <c r="A6" s="112">
        <v>1993</v>
      </c>
      <c r="B6" s="18">
        <v>3.0407704774709798</v>
      </c>
      <c r="C6" s="18">
        <v>0.96669280139255898</v>
      </c>
      <c r="D6" s="18">
        <v>1.0210021821109563</v>
      </c>
      <c r="E6" s="18">
        <v>1.0033138076338715</v>
      </c>
      <c r="F6" s="18">
        <v>1.1546876885331616</v>
      </c>
    </row>
    <row r="7" spans="1:14">
      <c r="A7" s="112">
        <v>1994</v>
      </c>
      <c r="B7" s="18">
        <v>4.0808532952150269</v>
      </c>
      <c r="C7" s="18">
        <v>0.97984964176995548</v>
      </c>
      <c r="D7" s="18">
        <v>1.0535228653047215</v>
      </c>
      <c r="E7" s="18">
        <v>1.0295277552596627</v>
      </c>
      <c r="F7" s="18">
        <v>1.2245505369424445</v>
      </c>
    </row>
    <row r="8" spans="1:14">
      <c r="A8" s="112">
        <v>1995</v>
      </c>
      <c r="B8" s="18">
        <v>5.1330383643215631</v>
      </c>
      <c r="C8" s="18">
        <v>0.97843325512474999</v>
      </c>
      <c r="D8" s="18">
        <v>1.1160453583486125</v>
      </c>
      <c r="E8" s="18">
        <v>1.0712255798461778</v>
      </c>
      <c r="F8" s="18">
        <v>1.3028797812009811</v>
      </c>
    </row>
    <row r="9" spans="1:14">
      <c r="A9" s="112">
        <v>1996</v>
      </c>
      <c r="B9" s="18">
        <v>6.3865418717457905</v>
      </c>
      <c r="C9" s="18">
        <v>0.938172829172501</v>
      </c>
      <c r="D9" s="18">
        <v>1.0645932726437222</v>
      </c>
      <c r="E9" s="18">
        <v>1.023418578399407</v>
      </c>
      <c r="F9" s="18">
        <v>1.325101556529783</v>
      </c>
    </row>
    <row r="10" spans="1:14">
      <c r="A10" s="112">
        <v>1997</v>
      </c>
      <c r="B10" s="18">
        <v>7.6520023128349663</v>
      </c>
      <c r="C10" s="18">
        <v>1.0002900808644195</v>
      </c>
      <c r="D10" s="18">
        <v>1.1195782532509309</v>
      </c>
      <c r="E10" s="18">
        <v>1.0807265146387663</v>
      </c>
      <c r="F10" s="18">
        <v>1.3813699070908578</v>
      </c>
    </row>
    <row r="11" spans="1:14">
      <c r="A11" s="112">
        <v>1998</v>
      </c>
      <c r="B11" s="18">
        <v>8.9282001265507596</v>
      </c>
      <c r="C11" s="18">
        <v>1.0736317237782063</v>
      </c>
      <c r="D11" s="18">
        <v>1.1544823907138688</v>
      </c>
      <c r="E11" s="18">
        <v>1.1281496125719959</v>
      </c>
      <c r="F11" s="18">
        <v>1.4331536821783373</v>
      </c>
    </row>
    <row r="12" spans="1:14">
      <c r="A12" s="112">
        <v>1999</v>
      </c>
      <c r="B12" s="18">
        <v>10.214115272392677</v>
      </c>
      <c r="C12" s="18">
        <v>1.0983870280492494</v>
      </c>
      <c r="D12" s="18">
        <v>1.1766180036040361</v>
      </c>
      <c r="E12" s="18">
        <v>1.1511384497402963</v>
      </c>
      <c r="F12" s="18">
        <v>1.4825845634074728</v>
      </c>
    </row>
    <row r="13" spans="1:14">
      <c r="A13" s="112">
        <v>2000</v>
      </c>
      <c r="B13" s="18">
        <v>11.508803602457306</v>
      </c>
      <c r="C13" s="18">
        <v>1.3569841492446917</v>
      </c>
      <c r="D13" s="18">
        <v>1.2157599780877908</v>
      </c>
      <c r="E13" s="18">
        <v>1.2617561944245572</v>
      </c>
      <c r="F13" s="18">
        <v>1.5144994570244941</v>
      </c>
    </row>
    <row r="14" spans="1:14">
      <c r="A14" s="112">
        <v>2001</v>
      </c>
      <c r="B14" s="18">
        <v>12.635770582636741</v>
      </c>
      <c r="C14" s="18">
        <v>1.432158012148196</v>
      </c>
      <c r="D14" s="18">
        <v>1.2528160776665525</v>
      </c>
      <c r="E14" s="18">
        <v>1.3112271155865916</v>
      </c>
      <c r="F14" s="18">
        <v>1.5403812894662749</v>
      </c>
    </row>
    <row r="15" spans="1:14">
      <c r="A15" s="112">
        <v>2002</v>
      </c>
      <c r="B15" s="18">
        <v>13.769106061604722</v>
      </c>
      <c r="C15" s="18">
        <v>1.4333681938897218</v>
      </c>
      <c r="D15" s="18">
        <v>1.2769671857866749</v>
      </c>
      <c r="E15" s="18">
        <v>1.3279064445910593</v>
      </c>
      <c r="F15" s="18">
        <v>1.5764388850902946</v>
      </c>
    </row>
    <row r="16" spans="1:14">
      <c r="A16" s="112">
        <v>2003</v>
      </c>
      <c r="B16" s="18">
        <v>14.908531228414077</v>
      </c>
      <c r="C16" s="18">
        <v>1.5167706032478765</v>
      </c>
      <c r="D16" s="18">
        <v>1.3070807644613944</v>
      </c>
      <c r="E16" s="18">
        <v>1.3753760081823088</v>
      </c>
      <c r="F16" s="18">
        <v>1.6126975827534891</v>
      </c>
    </row>
    <row r="17" spans="1:6">
      <c r="A17" s="112">
        <v>2004</v>
      </c>
      <c r="B17" s="18">
        <v>16.053963296196532</v>
      </c>
      <c r="C17" s="18">
        <v>1.7804565323009744</v>
      </c>
      <c r="D17" s="18">
        <v>1.3327852533418243</v>
      </c>
      <c r="E17" s="18">
        <v>1.4785902159490045</v>
      </c>
      <c r="F17" s="18">
        <v>1.642541125367011</v>
      </c>
    </row>
    <row r="18" spans="1:6">
      <c r="A18" s="112">
        <v>2005</v>
      </c>
      <c r="B18" s="18">
        <v>17.205292453404972</v>
      </c>
      <c r="C18" s="18">
        <v>2.0182056741247805</v>
      </c>
      <c r="D18" s="18">
        <v>1.3750895080388645</v>
      </c>
      <c r="E18" s="18">
        <v>1.584550183662834</v>
      </c>
      <c r="F18" s="18">
        <v>1.7010618187668423</v>
      </c>
    </row>
    <row r="19" spans="1:6">
      <c r="A19" s="112">
        <v>2006</v>
      </c>
      <c r="B19" s="18">
        <v>18.238858781478999</v>
      </c>
      <c r="C19" s="18">
        <v>2.2231134428001118</v>
      </c>
      <c r="D19" s="18">
        <v>1.4222539121323328</v>
      </c>
      <c r="E19" s="18">
        <v>1.6830910473492977</v>
      </c>
      <c r="F19" s="18">
        <v>1.7676064835297429</v>
      </c>
    </row>
    <row r="20" spans="1:6">
      <c r="A20" s="112">
        <v>2007</v>
      </c>
      <c r="B20" s="18">
        <v>19.276643492778408</v>
      </c>
      <c r="C20" s="18">
        <v>2.2676684343331663</v>
      </c>
      <c r="D20" s="18">
        <v>1.4530054212694188</v>
      </c>
      <c r="E20" s="18">
        <v>1.7183383022024645</v>
      </c>
      <c r="F20" s="18">
        <v>1.8354784217511966</v>
      </c>
    </row>
    <row r="21" spans="1:6">
      <c r="A21" s="112">
        <v>2008</v>
      </c>
      <c r="B21" s="18">
        <v>20.318579385795871</v>
      </c>
      <c r="C21" s="18">
        <v>2.1818023932579691</v>
      </c>
      <c r="D21" s="18">
        <v>1.4844218294840477</v>
      </c>
      <c r="E21" s="18">
        <v>1.7115562287701569</v>
      </c>
      <c r="F21" s="18">
        <v>1.8588665889072113</v>
      </c>
    </row>
    <row r="22" spans="1:6">
      <c r="A22" s="112">
        <v>2009</v>
      </c>
      <c r="B22" s="18">
        <v>21.36462154610625</v>
      </c>
      <c r="C22" s="18">
        <v>1.9842426693175739</v>
      </c>
      <c r="D22" s="18">
        <v>1.5165175130067106</v>
      </c>
      <c r="E22" s="18">
        <v>1.6688539530055022</v>
      </c>
      <c r="F22" s="18">
        <v>1.8006274383622247</v>
      </c>
    </row>
    <row r="23" spans="1:6" ht="15" thickBot="1">
      <c r="A23" s="113">
        <v>2010</v>
      </c>
      <c r="B23" s="22">
        <v>22.414748367148956</v>
      </c>
      <c r="C23" s="22">
        <v>1.9793314841491738</v>
      </c>
      <c r="D23" s="22">
        <v>1.549307158906055</v>
      </c>
      <c r="E23" s="22">
        <v>1.6893645706927338</v>
      </c>
      <c r="F23" s="22">
        <v>1.8252021075493705</v>
      </c>
    </row>
    <row r="24" spans="1:6" ht="15" thickTop="1">
      <c r="A24" t="s">
        <v>245</v>
      </c>
    </row>
  </sheetData>
  <hyperlinks>
    <hyperlink ref="N1" location="Índice!A1" display="ÍNDICE" xr:uid="{FFEA6F6F-4AAE-4518-9389-97EA6C610E0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FC3-9B7E-47F8-B9E3-CCADE415D634}">
  <dimension ref="A1"/>
  <sheetViews>
    <sheetView workbookViewId="0"/>
  </sheetViews>
  <sheetFormatPr defaultColWidth="11.42578125" defaultRowHeight="14.4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F247C-9A9C-4BCE-96E7-F6C42186FDC4}">
  <sheetPr>
    <tabColor rgb="FF29C5D1"/>
  </sheetPr>
  <dimension ref="A1:L22"/>
  <sheetViews>
    <sheetView workbookViewId="0"/>
  </sheetViews>
  <sheetFormatPr defaultColWidth="11.42578125" defaultRowHeight="14.45"/>
  <cols>
    <col min="2" max="2" width="18.28515625" customWidth="1"/>
    <col min="3" max="3" width="19.85546875" customWidth="1"/>
    <col min="4" max="4" width="19.140625" customWidth="1"/>
    <col min="5" max="5" width="19.28515625" customWidth="1"/>
  </cols>
  <sheetData>
    <row r="1" spans="1:12" ht="21">
      <c r="A1" s="111" t="s">
        <v>246</v>
      </c>
      <c r="L1" s="32" t="s">
        <v>52</v>
      </c>
    </row>
    <row r="2" spans="1:12" ht="15.95" thickBot="1">
      <c r="A2" s="42" t="s">
        <v>219</v>
      </c>
    </row>
    <row r="3" spans="1:12" ht="44.1" thickTop="1">
      <c r="A3" s="29" t="s">
        <v>54</v>
      </c>
      <c r="B3" s="30" t="s">
        <v>247</v>
      </c>
      <c r="C3" s="30" t="s">
        <v>248</v>
      </c>
      <c r="D3" s="30" t="s">
        <v>249</v>
      </c>
      <c r="E3" s="30" t="s">
        <v>250</v>
      </c>
    </row>
    <row r="4" spans="1:12">
      <c r="A4" s="15">
        <v>1990</v>
      </c>
      <c r="B4" s="18">
        <v>10.925587210642727</v>
      </c>
      <c r="C4" s="40">
        <v>1567166.6791238505</v>
      </c>
      <c r="D4" s="40">
        <v>1987751.5968896416</v>
      </c>
      <c r="E4" s="18">
        <v>126.83728051191885</v>
      </c>
    </row>
    <row r="5" spans="1:12">
      <c r="A5" s="15">
        <v>1991</v>
      </c>
      <c r="B5" s="18">
        <v>12.194580900117401</v>
      </c>
      <c r="C5" s="40">
        <v>1531551.6068623657</v>
      </c>
      <c r="D5" s="40">
        <v>2103449.6631776993</v>
      </c>
      <c r="E5" s="18">
        <v>137.34108950379806</v>
      </c>
    </row>
    <row r="6" spans="1:12">
      <c r="A6" s="15">
        <v>1992</v>
      </c>
      <c r="B6" s="18">
        <v>13.441999940798807</v>
      </c>
      <c r="C6" s="40">
        <v>1541165.8622066162</v>
      </c>
      <c r="D6" s="40">
        <v>2286159.3335422995</v>
      </c>
      <c r="E6" s="18">
        <v>148.33960377691039</v>
      </c>
    </row>
    <row r="7" spans="1:12">
      <c r="A7" s="15">
        <v>1993</v>
      </c>
      <c r="B7" s="18">
        <v>14.521741691793048</v>
      </c>
      <c r="C7" s="40">
        <v>1563717.532622017</v>
      </c>
      <c r="D7" s="40">
        <v>2214085.7986745248</v>
      </c>
      <c r="E7" s="18">
        <v>141.59116032688976</v>
      </c>
    </row>
    <row r="8" spans="1:12">
      <c r="A8" s="15">
        <v>1994</v>
      </c>
      <c r="B8" s="18">
        <v>15.762928727050051</v>
      </c>
      <c r="C8" s="40">
        <v>1613524.63722369</v>
      </c>
      <c r="D8" s="40">
        <v>2363891.6703022937</v>
      </c>
      <c r="E8" s="18">
        <v>146.50483889540865</v>
      </c>
    </row>
    <row r="9" spans="1:12">
      <c r="A9" s="15">
        <v>1995</v>
      </c>
      <c r="B9" s="18">
        <v>15.89397446701977</v>
      </c>
      <c r="C9" s="40">
        <v>1709281.0619101021</v>
      </c>
      <c r="D9" s="40">
        <v>2503580.0367906485</v>
      </c>
      <c r="E9" s="18">
        <v>146.46976981029243</v>
      </c>
    </row>
    <row r="10" spans="1:12">
      <c r="A10" s="15">
        <v>1996</v>
      </c>
      <c r="B10" s="18">
        <v>18.041095221019148</v>
      </c>
      <c r="C10" s="40">
        <v>1630479.5373723572</v>
      </c>
      <c r="D10" s="40">
        <v>2656274.0744163678</v>
      </c>
      <c r="E10" s="18">
        <v>162.91367131765156</v>
      </c>
    </row>
    <row r="11" spans="1:12">
      <c r="A11" s="15">
        <v>1997</v>
      </c>
      <c r="B11" s="18">
        <v>17.889470226912568</v>
      </c>
      <c r="C11" s="40">
        <v>1714691.8727746238</v>
      </c>
      <c r="D11" s="40">
        <v>2843277.1682344284</v>
      </c>
      <c r="E11" s="18">
        <v>165.81854812396045</v>
      </c>
    </row>
    <row r="12" spans="1:12">
      <c r="A12" s="15">
        <v>1998</v>
      </c>
      <c r="B12" s="18">
        <v>18.168154187789558</v>
      </c>
      <c r="C12" s="40">
        <v>1768149.3605921315</v>
      </c>
      <c r="D12" s="40">
        <v>2974818.8554642699</v>
      </c>
      <c r="E12" s="18">
        <v>168.24477172381182</v>
      </c>
    </row>
    <row r="13" spans="1:12">
      <c r="A13" s="15">
        <v>1999</v>
      </c>
      <c r="B13" s="18">
        <v>18.60889385519431</v>
      </c>
      <c r="C13" s="40">
        <v>1802051.1940829502</v>
      </c>
      <c r="D13" s="40">
        <v>3063962.7833887702</v>
      </c>
      <c r="E13" s="18">
        <v>170.02640066216304</v>
      </c>
    </row>
    <row r="14" spans="1:12">
      <c r="A14" s="15">
        <v>2000</v>
      </c>
      <c r="B14" s="18">
        <v>20.003234593659933</v>
      </c>
      <c r="C14" s="40">
        <v>1861999.1479993106</v>
      </c>
      <c r="D14" s="40">
        <v>3042022.5506642498</v>
      </c>
      <c r="E14" s="18">
        <v>163.37400336261464</v>
      </c>
    </row>
    <row r="15" spans="1:12">
      <c r="A15" s="15">
        <v>2001</v>
      </c>
      <c r="B15" s="18">
        <v>19.707601488436435</v>
      </c>
      <c r="C15" s="40">
        <v>1918752.4768532147</v>
      </c>
      <c r="D15" s="40">
        <v>3139821.110226756</v>
      </c>
      <c r="E15" s="18">
        <v>163.63867398759604</v>
      </c>
    </row>
    <row r="16" spans="1:12">
      <c r="A16" s="15">
        <v>2002</v>
      </c>
      <c r="B16" s="18">
        <v>20.570708172718025</v>
      </c>
      <c r="C16" s="40">
        <v>1955741.145302095</v>
      </c>
      <c r="D16" s="40">
        <v>3207641.1794831841</v>
      </c>
      <c r="E16" s="18">
        <v>164.01154044277743</v>
      </c>
    </row>
    <row r="17" spans="1:5">
      <c r="A17" s="15">
        <v>2003</v>
      </c>
      <c r="B17" s="18">
        <v>21.233572885221879</v>
      </c>
      <c r="C17" s="40">
        <v>2001861.645109738</v>
      </c>
      <c r="D17" s="40">
        <v>3223631.4625225249</v>
      </c>
      <c r="E17" s="18">
        <v>161.03168120521195</v>
      </c>
    </row>
    <row r="18" spans="1:5">
      <c r="A18" s="15">
        <v>2004</v>
      </c>
      <c r="B18" s="18">
        <v>21.846395574356176</v>
      </c>
      <c r="C18" s="40">
        <v>2041229.3963581361</v>
      </c>
      <c r="D18" s="40">
        <v>3305871.7055737614</v>
      </c>
      <c r="E18" s="18">
        <v>161.95493321191336</v>
      </c>
    </row>
    <row r="19" spans="1:5">
      <c r="A19" s="15">
        <v>2005</v>
      </c>
      <c r="B19" s="18">
        <v>21.580036855234766</v>
      </c>
      <c r="C19" s="40">
        <v>2106020.5456165029</v>
      </c>
      <c r="D19" s="40">
        <v>3460921.4607185358</v>
      </c>
      <c r="E19" s="18">
        <v>164.33464848774341</v>
      </c>
    </row>
    <row r="20" spans="1:5">
      <c r="A20" s="15">
        <v>2006</v>
      </c>
      <c r="B20" s="18">
        <v>21.093094817778809</v>
      </c>
      <c r="C20" s="40">
        <v>2178255.2644925602</v>
      </c>
      <c r="D20" s="40">
        <v>3583251.2166099707</v>
      </c>
      <c r="E20" s="18">
        <v>164.50097814613633</v>
      </c>
    </row>
    <row r="21" spans="1:5" ht="15" thickBot="1">
      <c r="A21" s="20">
        <v>2010</v>
      </c>
      <c r="B21" s="22">
        <v>23.301608257484865</v>
      </c>
      <c r="C21" s="41">
        <v>2372843.8687459351</v>
      </c>
      <c r="D21" s="41">
        <v>4041366.5077374922</v>
      </c>
      <c r="E21" s="22">
        <v>170.31742210132785</v>
      </c>
    </row>
    <row r="22" spans="1:5" ht="15" thickTop="1">
      <c r="A22" t="s">
        <v>251</v>
      </c>
    </row>
  </sheetData>
  <hyperlinks>
    <hyperlink ref="L1" location="Índice!A1" display="ÍNDICE" xr:uid="{CAEDB103-12EC-484A-86FD-8BA5B914CC5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31CE-AC66-4ACA-8FF9-723D6EF11997}">
  <sheetPr>
    <tabColor rgb="FF29C5D1"/>
  </sheetPr>
  <dimension ref="A1:N24"/>
  <sheetViews>
    <sheetView workbookViewId="0">
      <selection activeCell="N1" sqref="N1"/>
    </sheetView>
  </sheetViews>
  <sheetFormatPr defaultColWidth="11.42578125" defaultRowHeight="14.45"/>
  <cols>
    <col min="2" max="4" width="15.5703125" customWidth="1"/>
  </cols>
  <sheetData>
    <row r="1" spans="1:14" ht="24" customHeight="1">
      <c r="A1" s="178" t="s">
        <v>252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N1" s="32" t="s">
        <v>52</v>
      </c>
    </row>
    <row r="2" spans="1:14" ht="21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4" ht="21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4" ht="15.95" thickBot="1">
      <c r="A4" s="42" t="s">
        <v>219</v>
      </c>
    </row>
    <row r="5" spans="1:14" s="76" customFormat="1" ht="31.5" thickTop="1">
      <c r="A5" s="30" t="s">
        <v>54</v>
      </c>
      <c r="B5" s="30" t="s">
        <v>253</v>
      </c>
      <c r="C5" s="30" t="s">
        <v>226</v>
      </c>
      <c r="D5" s="30" t="s">
        <v>254</v>
      </c>
    </row>
    <row r="6" spans="1:14">
      <c r="A6" s="15">
        <v>1990</v>
      </c>
      <c r="B6" s="18">
        <v>2276136.531523814</v>
      </c>
      <c r="C6" s="18">
        <v>6196733.3793529915</v>
      </c>
      <c r="D6" s="114">
        <v>3920596.8478291775</v>
      </c>
    </row>
    <row r="7" spans="1:14">
      <c r="A7" s="15">
        <v>1991</v>
      </c>
      <c r="B7" s="18">
        <v>2352147.7182838293</v>
      </c>
      <c r="C7" s="18">
        <v>6624629.9734415933</v>
      </c>
      <c r="D7" s="114">
        <v>4272482.2551577641</v>
      </c>
    </row>
    <row r="8" spans="1:14">
      <c r="A8" s="15">
        <v>1992</v>
      </c>
      <c r="B8" s="18">
        <v>2537870.4879438514</v>
      </c>
      <c r="C8" s="18">
        <v>6942548.7506955378</v>
      </c>
      <c r="D8" s="114">
        <v>4404678.2627516864</v>
      </c>
    </row>
    <row r="9" spans="1:14">
      <c r="A9" s="15">
        <v>1993</v>
      </c>
      <c r="B9" s="18">
        <v>2561611.7213576613</v>
      </c>
      <c r="C9" s="18">
        <v>7275831.4678952377</v>
      </c>
      <c r="D9" s="114">
        <v>4714219.7465375764</v>
      </c>
    </row>
    <row r="10" spans="1:14">
      <c r="A10" s="15">
        <v>1994</v>
      </c>
      <c r="B10" s="18">
        <v>2728329.8285007998</v>
      </c>
      <c r="C10" s="18">
        <v>7971490.4369000569</v>
      </c>
      <c r="D10" s="114">
        <v>5243160.6083992571</v>
      </c>
    </row>
    <row r="11" spans="1:14">
      <c r="A11" s="15">
        <v>1995</v>
      </c>
      <c r="B11" s="18">
        <v>2930939.5461306879</v>
      </c>
      <c r="C11" s="18">
        <v>8261358.7318313513</v>
      </c>
      <c r="D11" s="114">
        <v>5330419.1857006634</v>
      </c>
    </row>
    <row r="12" spans="1:14">
      <c r="A12" s="15">
        <v>1996</v>
      </c>
      <c r="B12" s="18">
        <v>2981206.2421070244</v>
      </c>
      <c r="C12" s="18">
        <v>8926575.2758533284</v>
      </c>
      <c r="D12" s="114">
        <v>5945369.033746304</v>
      </c>
    </row>
    <row r="13" spans="1:14">
      <c r="A13" s="15">
        <v>1997</v>
      </c>
      <c r="B13" s="18">
        <v>3170118.4034157051</v>
      </c>
      <c r="C13" s="18">
        <v>9335549.5524238795</v>
      </c>
      <c r="D13" s="114">
        <v>6165431.1490081744</v>
      </c>
    </row>
    <row r="14" spans="1:14">
      <c r="A14" s="15">
        <v>1998</v>
      </c>
      <c r="B14" s="18">
        <v>3353244.6013699761</v>
      </c>
      <c r="C14" s="18">
        <v>9398911.9964540824</v>
      </c>
      <c r="D14" s="114">
        <v>6045667.3950841064</v>
      </c>
    </row>
    <row r="15" spans="1:14">
      <c r="A15" s="15">
        <v>1999</v>
      </c>
      <c r="B15" s="18">
        <v>3495176.7766392929</v>
      </c>
      <c r="C15" s="18">
        <v>9384619.5698310025</v>
      </c>
      <c r="D15" s="114">
        <v>5889442.7931917096</v>
      </c>
    </row>
    <row r="16" spans="1:14">
      <c r="A16" s="15">
        <v>2000</v>
      </c>
      <c r="B16" s="18">
        <v>3583388.7030027923</v>
      </c>
      <c r="C16" s="18">
        <v>9953341.4029044844</v>
      </c>
      <c r="D16" s="114">
        <v>6369952.6999016926</v>
      </c>
    </row>
    <row r="17" spans="1:4">
      <c r="A17" s="15">
        <v>2001</v>
      </c>
      <c r="B17" s="18">
        <v>3738536.7708300436</v>
      </c>
      <c r="C17" s="18">
        <v>9783867.0047797989</v>
      </c>
      <c r="D17" s="114">
        <v>6045330.2339497553</v>
      </c>
    </row>
    <row r="18" spans="1:4">
      <c r="A18" s="15">
        <v>2002</v>
      </c>
      <c r="B18" s="18">
        <v>3868433.0162205091</v>
      </c>
      <c r="C18" s="18">
        <v>9985291.5045733973</v>
      </c>
      <c r="D18" s="114">
        <v>6116858.4883528883</v>
      </c>
    </row>
    <row r="19" spans="1:4">
      <c r="A19" s="15">
        <v>2003</v>
      </c>
      <c r="B19" s="18">
        <v>3939902.7228515241</v>
      </c>
      <c r="C19" s="18">
        <v>10335428.083330769</v>
      </c>
      <c r="D19" s="114">
        <v>6395525.360479245</v>
      </c>
    </row>
    <row r="20" spans="1:4">
      <c r="A20" s="15">
        <v>2004</v>
      </c>
      <c r="B20" s="18">
        <v>3999961.951342199</v>
      </c>
      <c r="C20" s="18">
        <v>11117873.002798902</v>
      </c>
      <c r="D20" s="114">
        <v>7117911.0514567029</v>
      </c>
    </row>
    <row r="21" spans="1:4">
      <c r="A21" s="15">
        <v>2005</v>
      </c>
      <c r="B21" s="18">
        <v>4146041.4611946801</v>
      </c>
      <c r="C21" s="18">
        <v>11498815.169804363</v>
      </c>
      <c r="D21" s="114">
        <v>7352773.7086096825</v>
      </c>
    </row>
    <row r="22" spans="1:4">
      <c r="A22" s="15">
        <v>2006</v>
      </c>
      <c r="B22" s="18">
        <v>4312636.5975337867</v>
      </c>
      <c r="C22" s="18">
        <v>11457613.740476832</v>
      </c>
      <c r="D22" s="114">
        <v>7144977.1429430451</v>
      </c>
    </row>
    <row r="23" spans="1:4" ht="15" thickBot="1">
      <c r="A23" s="20">
        <v>2010</v>
      </c>
      <c r="B23" s="22">
        <v>4618811.1412507147</v>
      </c>
      <c r="C23" s="22">
        <v>15295644.245079253</v>
      </c>
      <c r="D23" s="115">
        <v>10676833.103828538</v>
      </c>
    </row>
    <row r="24" spans="1:4" ht="15" thickTop="1">
      <c r="A24" t="s">
        <v>255</v>
      </c>
    </row>
  </sheetData>
  <mergeCells count="1">
    <mergeCell ref="A1:K3"/>
  </mergeCells>
  <hyperlinks>
    <hyperlink ref="N1" location="Índice!A1" display="ÍNDICE" xr:uid="{5448C2DC-B861-40F9-ADE7-748E11C16577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DF85-B450-4494-BAE6-CEB5A0683E73}">
  <sheetPr>
    <tabColor rgb="FF29C5D1"/>
  </sheetPr>
  <dimension ref="A1:O22"/>
  <sheetViews>
    <sheetView workbookViewId="0"/>
  </sheetViews>
  <sheetFormatPr defaultColWidth="11.42578125" defaultRowHeight="14.45"/>
  <cols>
    <col min="2" max="2" width="11.28515625" bestFit="1" customWidth="1"/>
  </cols>
  <sheetData>
    <row r="1" spans="1:15" ht="24">
      <c r="A1" s="111" t="s">
        <v>256</v>
      </c>
      <c r="O1" s="32" t="s">
        <v>52</v>
      </c>
    </row>
    <row r="2" spans="1:15" ht="15.95" thickBot="1">
      <c r="A2" s="42" t="s">
        <v>219</v>
      </c>
    </row>
    <row r="3" spans="1:15" ht="17.100000000000001" thickTop="1">
      <c r="A3" s="23" t="s">
        <v>54</v>
      </c>
      <c r="B3" s="23" t="s">
        <v>231</v>
      </c>
      <c r="C3" s="23" t="s">
        <v>232</v>
      </c>
      <c r="D3" s="116" t="s">
        <v>233</v>
      </c>
      <c r="E3" s="23" t="s">
        <v>234</v>
      </c>
      <c r="F3" s="117" t="s">
        <v>235</v>
      </c>
      <c r="G3" s="23" t="s">
        <v>236</v>
      </c>
    </row>
    <row r="4" spans="1:15">
      <c r="A4" s="15">
        <v>1990</v>
      </c>
      <c r="B4" s="40">
        <v>1020155.6597175802</v>
      </c>
      <c r="C4" s="40">
        <v>547011.01940627024</v>
      </c>
      <c r="D4" s="18">
        <v>0.53620348443462518</v>
      </c>
      <c r="E4" s="18">
        <v>11.328352006654219</v>
      </c>
      <c r="F4" s="18">
        <v>6.0743018188699702</v>
      </c>
      <c r="G4" s="18">
        <v>2.2311659106551831</v>
      </c>
    </row>
    <row r="5" spans="1:15">
      <c r="A5" s="15">
        <v>1991</v>
      </c>
      <c r="B5" s="40">
        <v>1000942.8732661997</v>
      </c>
      <c r="C5" s="40">
        <v>530608.73359616613</v>
      </c>
      <c r="D5" s="18">
        <v>0.53010890807856448</v>
      </c>
      <c r="E5" s="18">
        <v>12.484962183987427</v>
      </c>
      <c r="F5" s="18">
        <v>6.6183896707557448</v>
      </c>
      <c r="G5" s="18">
        <v>2.3499320301951716</v>
      </c>
    </row>
    <row r="6" spans="1:15">
      <c r="A6" s="15">
        <v>1992</v>
      </c>
      <c r="B6" s="40">
        <v>1005711.5055206475</v>
      </c>
      <c r="C6" s="40">
        <v>535454.3566859687</v>
      </c>
      <c r="D6" s="18">
        <v>0.53241347418887186</v>
      </c>
      <c r="E6" s="18">
        <v>12.96571531075837</v>
      </c>
      <c r="F6" s="18">
        <v>6.9031215339447121</v>
      </c>
      <c r="G6" s="18">
        <v>2.5234577451015832</v>
      </c>
    </row>
    <row r="7" spans="1:15">
      <c r="A7" s="15">
        <v>1993</v>
      </c>
      <c r="B7" s="40">
        <v>1046757.0372825736</v>
      </c>
      <c r="C7" s="40">
        <v>516960.49533944333</v>
      </c>
      <c r="D7" s="18">
        <v>0.49386865999152491</v>
      </c>
      <c r="E7" s="18">
        <v>14.074250418531163</v>
      </c>
      <c r="F7" s="18">
        <v>6.9508311945851435</v>
      </c>
      <c r="G7" s="18">
        <v>2.4471884402207751</v>
      </c>
    </row>
    <row r="8" spans="1:15">
      <c r="A8" s="15">
        <v>1994</v>
      </c>
      <c r="B8" s="40">
        <v>1101817.4269730023</v>
      </c>
      <c r="C8" s="40">
        <v>511707.21025068773</v>
      </c>
      <c r="D8" s="18">
        <v>0.46442105354649293</v>
      </c>
      <c r="E8" s="18">
        <v>15.578225745528947</v>
      </c>
      <c r="F8" s="18">
        <v>7.2348560131236539</v>
      </c>
      <c r="G8" s="18">
        <v>2.4762086364855183</v>
      </c>
    </row>
    <row r="9" spans="1:15">
      <c r="A9" s="15">
        <v>1995</v>
      </c>
      <c r="B9" s="40">
        <v>1184221.1812666627</v>
      </c>
      <c r="C9" s="40">
        <v>525059.88064343936</v>
      </c>
      <c r="D9" s="18">
        <v>0.44337990989303755</v>
      </c>
      <c r="E9" s="18">
        <v>15.734126785134288</v>
      </c>
      <c r="F9" s="18">
        <v>6.9761957162384691</v>
      </c>
      <c r="G9" s="18">
        <v>2.4749933479451078</v>
      </c>
    </row>
    <row r="10" spans="1:15">
      <c r="A10" s="15">
        <v>1996</v>
      </c>
      <c r="B10" s="40">
        <v>1120229.2268096455</v>
      </c>
      <c r="C10" s="40">
        <v>510250.31056271179</v>
      </c>
      <c r="D10" s="18">
        <v>0.45548741128266945</v>
      </c>
      <c r="E10" s="18">
        <v>17.494502386503136</v>
      </c>
      <c r="F10" s="18">
        <v>7.9685256037067962</v>
      </c>
      <c r="G10" s="18">
        <v>2.6612466187811799</v>
      </c>
    </row>
    <row r="11" spans="1:15">
      <c r="A11" s="15">
        <v>1997</v>
      </c>
      <c r="B11" s="40">
        <v>1188760.7672958183</v>
      </c>
      <c r="C11" s="40">
        <v>525931.10547880549</v>
      </c>
      <c r="D11" s="18">
        <v>0.44241963559681446</v>
      </c>
      <c r="E11" s="18">
        <v>17.750517995935674</v>
      </c>
      <c r="F11" s="18">
        <v>7.8531777034165584</v>
      </c>
      <c r="G11" s="18">
        <v>2.666742115511652</v>
      </c>
    </row>
    <row r="12" spans="1:15">
      <c r="A12" s="15">
        <v>1998</v>
      </c>
      <c r="B12" s="40">
        <v>1241229.5195820353</v>
      </c>
      <c r="C12" s="40">
        <v>526919.84101009637</v>
      </c>
      <c r="D12" s="18">
        <v>0.42451442919882248</v>
      </c>
      <c r="E12" s="18">
        <v>17.837460776645891</v>
      </c>
      <c r="F12" s="18">
        <v>7.5722594799542149</v>
      </c>
      <c r="G12" s="18">
        <v>2.7015507998062511</v>
      </c>
    </row>
    <row r="13" spans="1:15">
      <c r="A13" s="15">
        <v>1999</v>
      </c>
      <c r="B13" s="40">
        <v>1262932.7629035532</v>
      </c>
      <c r="C13" s="40">
        <v>539118.43117939704</v>
      </c>
      <c r="D13" s="18">
        <v>0.42687817357745439</v>
      </c>
      <c r="E13" s="18">
        <v>17.407343223827151</v>
      </c>
      <c r="F13" s="18">
        <v>7.4308148822232116</v>
      </c>
      <c r="G13" s="18">
        <v>2.7675081994101456</v>
      </c>
    </row>
    <row r="14" spans="1:15">
      <c r="A14" s="15">
        <v>2000</v>
      </c>
      <c r="B14" s="40">
        <v>1316556.8506642501</v>
      </c>
      <c r="C14" s="40">
        <v>545442.29733506055</v>
      </c>
      <c r="D14" s="18">
        <v>0.41429452671175221</v>
      </c>
      <c r="E14" s="18">
        <v>18.248202333289587</v>
      </c>
      <c r="F14" s="18">
        <v>7.5601303490105014</v>
      </c>
      <c r="G14" s="18">
        <v>2.721788049786718</v>
      </c>
    </row>
    <row r="15" spans="1:15">
      <c r="A15" s="15">
        <v>2001</v>
      </c>
      <c r="B15" s="40">
        <v>1368826.1038596006</v>
      </c>
      <c r="C15" s="40">
        <v>549926.37299361406</v>
      </c>
      <c r="D15" s="18">
        <v>0.40175035487927807</v>
      </c>
      <c r="E15" s="18">
        <v>17.791230763346956</v>
      </c>
      <c r="F15" s="18">
        <v>7.1476332729137688</v>
      </c>
      <c r="G15" s="18">
        <v>2.7311992080576966</v>
      </c>
    </row>
    <row r="16" spans="1:15">
      <c r="A16" s="15">
        <v>2002</v>
      </c>
      <c r="B16" s="40">
        <v>1404212.2137132743</v>
      </c>
      <c r="C16" s="40">
        <v>551528.93158882065</v>
      </c>
      <c r="D16" s="18">
        <v>0.39276750779026992</v>
      </c>
      <c r="E16" s="18">
        <v>18.104746519476688</v>
      </c>
      <c r="F16" s="18">
        <v>7.1109561696294223</v>
      </c>
      <c r="G16" s="18">
        <v>2.7548777730617311</v>
      </c>
    </row>
    <row r="17" spans="1:7">
      <c r="A17" s="15">
        <v>2003</v>
      </c>
      <c r="B17" s="40">
        <v>1442143.6586735516</v>
      </c>
      <c r="C17" s="40">
        <v>559717.98643618636</v>
      </c>
      <c r="D17" s="18">
        <v>0.38811527760764225</v>
      </c>
      <c r="E17" s="18">
        <v>18.465420682901559</v>
      </c>
      <c r="F17" s="18">
        <v>7.1667118744862375</v>
      </c>
      <c r="G17" s="18">
        <v>2.7319765955046047</v>
      </c>
    </row>
    <row r="18" spans="1:7">
      <c r="A18" s="15">
        <v>2004</v>
      </c>
      <c r="B18" s="40">
        <v>1464365.1436821246</v>
      </c>
      <c r="C18" s="40">
        <v>576864.25267601165</v>
      </c>
      <c r="D18" s="18">
        <v>0.39393470622053661</v>
      </c>
      <c r="E18" s="18">
        <v>19.272944980078549</v>
      </c>
      <c r="F18" s="18">
        <v>7.5922819187318087</v>
      </c>
      <c r="G18" s="18">
        <v>2.7315331620666372</v>
      </c>
    </row>
    <row r="19" spans="1:7">
      <c r="A19" s="15">
        <v>2005</v>
      </c>
      <c r="B19" s="40">
        <v>1515818.8582327606</v>
      </c>
      <c r="C19" s="40">
        <v>590201.6873837423</v>
      </c>
      <c r="D19" s="18">
        <v>0.38936162073602748</v>
      </c>
      <c r="E19" s="18">
        <v>19.482857158163235</v>
      </c>
      <c r="F19" s="18">
        <v>7.5858768396709513</v>
      </c>
      <c r="G19" s="18">
        <v>2.7351826629392928</v>
      </c>
    </row>
    <row r="20" spans="1:7">
      <c r="A20" s="15">
        <v>2006</v>
      </c>
      <c r="B20" s="40">
        <v>1573499.0076909408</v>
      </c>
      <c r="C20" s="40">
        <v>604756.25680161966</v>
      </c>
      <c r="D20" s="18">
        <v>0.38433850536015274</v>
      </c>
      <c r="E20" s="18">
        <v>18.945837453708748</v>
      </c>
      <c r="F20" s="18">
        <v>7.2816148497548223</v>
      </c>
      <c r="G20" s="18">
        <v>2.7407939734658253</v>
      </c>
    </row>
    <row r="21" spans="1:7" ht="15" thickBot="1">
      <c r="A21" s="20">
        <v>2010</v>
      </c>
      <c r="B21" s="41">
        <v>1640932.3207463506</v>
      </c>
      <c r="C21" s="41">
        <v>731911.5479995847</v>
      </c>
      <c r="D21" s="22">
        <v>0.44603396419584629</v>
      </c>
      <c r="E21" s="22">
        <v>20.898214117381205</v>
      </c>
      <c r="F21" s="22">
        <v>9.3213132873891382</v>
      </c>
      <c r="G21" s="22">
        <v>2.8147481056073818</v>
      </c>
    </row>
    <row r="22" spans="1:7" ht="15" thickTop="1">
      <c r="A22" t="s">
        <v>222</v>
      </c>
    </row>
  </sheetData>
  <hyperlinks>
    <hyperlink ref="O1" location="Índice!A1" display="ÍNDICE" xr:uid="{7A9DD127-18B0-45BE-8E8D-DF6FA96D5C4D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260D-A7EF-4BDD-8387-BF3CBF50687D}">
  <sheetPr>
    <tabColor rgb="FF29C5D1"/>
  </sheetPr>
  <dimension ref="A1:M24"/>
  <sheetViews>
    <sheetView workbookViewId="0">
      <selection activeCell="M1" sqref="M1"/>
    </sheetView>
  </sheetViews>
  <sheetFormatPr defaultColWidth="11.42578125" defaultRowHeight="14.45"/>
  <cols>
    <col min="2" max="3" width="15.7109375" customWidth="1"/>
    <col min="4" max="5" width="11.42578125" customWidth="1"/>
    <col min="6" max="6" width="17.140625" customWidth="1"/>
    <col min="7" max="7" width="16.42578125" customWidth="1"/>
  </cols>
  <sheetData>
    <row r="1" spans="1:13" ht="21" customHeight="1">
      <c r="A1" s="178" t="s">
        <v>257</v>
      </c>
      <c r="B1" s="178"/>
      <c r="C1" s="178"/>
      <c r="D1" s="178"/>
      <c r="E1" s="178"/>
      <c r="F1" s="178"/>
      <c r="G1" s="178"/>
      <c r="H1" s="178"/>
      <c r="I1" s="178"/>
      <c r="M1" s="32" t="s">
        <v>52</v>
      </c>
    </row>
    <row r="2" spans="1:13" ht="21" customHeight="1">
      <c r="A2" s="178"/>
      <c r="B2" s="178"/>
      <c r="C2" s="178"/>
      <c r="D2" s="178"/>
      <c r="E2" s="178"/>
      <c r="F2" s="178"/>
      <c r="G2" s="178"/>
      <c r="H2" s="178"/>
      <c r="I2" s="178"/>
    </row>
    <row r="3" spans="1:13" ht="15.95" thickBot="1">
      <c r="A3" s="42" t="s">
        <v>219</v>
      </c>
    </row>
    <row r="4" spans="1:13" ht="45.95" thickTop="1">
      <c r="A4" s="29" t="s">
        <v>54</v>
      </c>
      <c r="B4" s="30" t="s">
        <v>258</v>
      </c>
      <c r="C4" s="30" t="s">
        <v>259</v>
      </c>
      <c r="D4" s="30" t="s">
        <v>260</v>
      </c>
      <c r="E4" s="30" t="s">
        <v>261</v>
      </c>
      <c r="F4" s="30" t="s">
        <v>262</v>
      </c>
      <c r="G4" s="30" t="s">
        <v>263</v>
      </c>
    </row>
    <row r="5" spans="1:13">
      <c r="A5" s="25">
        <v>1990</v>
      </c>
      <c r="B5" s="118">
        <v>1.7952245245514851</v>
      </c>
      <c r="C5" s="118">
        <v>1.7952245245514848</v>
      </c>
      <c r="D5" s="119">
        <v>242.83390748163544</v>
      </c>
      <c r="E5" s="119">
        <v>263.85887253833118</v>
      </c>
      <c r="F5" s="120" t="s">
        <v>197</v>
      </c>
      <c r="G5" s="120" t="s">
        <v>197</v>
      </c>
    </row>
    <row r="6" spans="1:13">
      <c r="A6" s="25">
        <v>1991</v>
      </c>
      <c r="B6" s="118">
        <v>1.8652918676454162</v>
      </c>
      <c r="C6" s="118">
        <v>1.865291867645416</v>
      </c>
      <c r="D6" s="119">
        <v>290.99841771191876</v>
      </c>
      <c r="E6" s="119">
        <v>305.6071678963566</v>
      </c>
      <c r="F6" s="118">
        <v>3.6168641624412037</v>
      </c>
      <c r="G6" s="25">
        <v>3.58</v>
      </c>
    </row>
    <row r="7" spans="1:13">
      <c r="A7" s="25">
        <v>1992</v>
      </c>
      <c r="B7" s="118">
        <v>1.8951431198515529</v>
      </c>
      <c r="C7" s="118">
        <v>1.8951431198515518</v>
      </c>
      <c r="D7" s="119">
        <v>344.80098279396242</v>
      </c>
      <c r="E7" s="119">
        <v>318.70374997990223</v>
      </c>
      <c r="F7" s="118">
        <v>7.4106305395124901</v>
      </c>
      <c r="G7" s="25">
        <v>7.54</v>
      </c>
    </row>
    <row r="8" spans="1:13">
      <c r="A8" s="25">
        <v>1993</v>
      </c>
      <c r="B8" s="118">
        <v>1.8368389427226526</v>
      </c>
      <c r="C8" s="118">
        <v>1.8368389427226541</v>
      </c>
      <c r="D8" s="119">
        <v>365.51078683729065</v>
      </c>
      <c r="E8" s="119">
        <v>341.6162350599875</v>
      </c>
      <c r="F8" s="118">
        <v>7.3747744907378481</v>
      </c>
      <c r="G8" s="25">
        <v>7.37</v>
      </c>
    </row>
    <row r="9" spans="1:13">
      <c r="A9" s="25">
        <v>1994</v>
      </c>
      <c r="B9" s="118">
        <v>1.8297186154810743</v>
      </c>
      <c r="C9" s="118">
        <v>1.8297186154810743</v>
      </c>
      <c r="D9" s="119">
        <v>374.52721771895818</v>
      </c>
      <c r="E9" s="119">
        <v>365.599025446876</v>
      </c>
      <c r="F9" s="118">
        <v>6.2713746521811107</v>
      </c>
      <c r="G9" s="25">
        <v>6.05</v>
      </c>
    </row>
    <row r="10" spans="1:13">
      <c r="A10" s="25">
        <v>1995</v>
      </c>
      <c r="B10" s="118">
        <v>1.7353301430747463</v>
      </c>
      <c r="C10" s="118">
        <v>1.7353301430747461</v>
      </c>
      <c r="D10" s="119">
        <v>387.87634682551391</v>
      </c>
      <c r="E10" s="119">
        <v>379.06257823076891</v>
      </c>
      <c r="F10" s="118">
        <v>6.4952128068638562</v>
      </c>
      <c r="G10" s="25">
        <v>6.4</v>
      </c>
    </row>
    <row r="11" spans="1:13">
      <c r="A11" s="25">
        <v>1996</v>
      </c>
      <c r="B11" s="118">
        <v>1.8757164927007794</v>
      </c>
      <c r="C11" s="118">
        <v>1.8757164927007794</v>
      </c>
      <c r="D11" s="119">
        <v>347.59517612811226</v>
      </c>
      <c r="E11" s="119">
        <v>326.12622958526566</v>
      </c>
      <c r="F11" s="118">
        <v>1.6264810280442508</v>
      </c>
      <c r="G11" s="25">
        <v>1.71</v>
      </c>
    </row>
    <row r="12" spans="1:13">
      <c r="A12" s="25">
        <v>1997</v>
      </c>
      <c r="B12" s="118">
        <v>1.8337578756822011</v>
      </c>
      <c r="C12" s="118">
        <v>1.8337578756822013</v>
      </c>
      <c r="D12" s="119">
        <v>390.65487093644947</v>
      </c>
      <c r="E12" s="119">
        <v>384.11626693070923</v>
      </c>
      <c r="F12" s="118">
        <v>4.4343480660974866</v>
      </c>
      <c r="G12" s="25">
        <v>4.25</v>
      </c>
    </row>
    <row r="13" spans="1:13">
      <c r="A13" s="25">
        <v>1998</v>
      </c>
      <c r="B13" s="118">
        <v>1.872774969856184</v>
      </c>
      <c r="C13" s="118">
        <v>1.872774969856184</v>
      </c>
      <c r="D13" s="119">
        <v>358.45653272005535</v>
      </c>
      <c r="E13" s="119">
        <v>344.95231506341304</v>
      </c>
      <c r="F13" s="118">
        <v>3.9164160263813752</v>
      </c>
      <c r="G13" s="25">
        <v>3.75</v>
      </c>
    </row>
    <row r="14" spans="1:13">
      <c r="A14" s="25">
        <v>1999</v>
      </c>
      <c r="B14" s="118">
        <v>1.8117406388165123</v>
      </c>
      <c r="C14" s="118">
        <v>1.8117406388165109</v>
      </c>
      <c r="D14" s="119">
        <v>358.72791462481138</v>
      </c>
      <c r="E14" s="119">
        <v>313.10936584657685</v>
      </c>
      <c r="F14" s="118">
        <v>3.3147200549324394</v>
      </c>
      <c r="G14" s="25">
        <v>3.45</v>
      </c>
    </row>
    <row r="15" spans="1:13">
      <c r="A15" s="25">
        <v>2000</v>
      </c>
      <c r="B15" s="118">
        <v>1.6582089377926779</v>
      </c>
      <c r="C15" s="118">
        <v>1.6582089377926779</v>
      </c>
      <c r="D15" s="119">
        <v>391.25543442070187</v>
      </c>
      <c r="E15" s="119">
        <v>322.95382557750912</v>
      </c>
      <c r="F15" s="118">
        <v>2.0710552751789626</v>
      </c>
      <c r="G15" s="25">
        <v>2.15</v>
      </c>
    </row>
    <row r="16" spans="1:13">
      <c r="A16" s="25">
        <v>2001</v>
      </c>
      <c r="B16" s="118">
        <v>1.6047722235323585</v>
      </c>
      <c r="C16" s="118">
        <v>1.6047722235323587</v>
      </c>
      <c r="D16" s="119">
        <v>372.01933897156033</v>
      </c>
      <c r="E16" s="119">
        <v>300.93100601231225</v>
      </c>
      <c r="F16" s="118">
        <v>1.5464247750982314</v>
      </c>
      <c r="G16" s="25">
        <v>1.71</v>
      </c>
    </row>
    <row r="17" spans="1:7">
      <c r="A17" s="25">
        <v>2002</v>
      </c>
      <c r="B17" s="118">
        <v>1.5626437148321546</v>
      </c>
      <c r="C17" s="118">
        <v>1.5626437148321553</v>
      </c>
      <c r="D17" s="119">
        <v>396.73900352005109</v>
      </c>
      <c r="E17" s="119">
        <v>304.73629741300573</v>
      </c>
      <c r="F17" s="118">
        <v>2.273297675944157</v>
      </c>
      <c r="G17" s="25">
        <v>2.34</v>
      </c>
    </row>
    <row r="18" spans="1:7">
      <c r="A18" s="25">
        <v>2003</v>
      </c>
      <c r="B18" s="118">
        <v>1.5809550203915705</v>
      </c>
      <c r="C18" s="118">
        <v>1.5809550203915703</v>
      </c>
      <c r="D18" s="119">
        <v>396.06170244261887</v>
      </c>
      <c r="E18" s="119">
        <v>296.55950645072926</v>
      </c>
      <c r="F18" s="118">
        <v>2.2928197116340461</v>
      </c>
      <c r="G18" s="25">
        <v>2.2999999999999998</v>
      </c>
    </row>
    <row r="19" spans="1:7">
      <c r="A19" s="25">
        <v>2004</v>
      </c>
      <c r="B19" s="118">
        <v>1.5099071934331236</v>
      </c>
      <c r="C19" s="118">
        <v>1.5099071934331236</v>
      </c>
      <c r="D19" s="119">
        <v>440.13600956863462</v>
      </c>
      <c r="E19" s="119">
        <v>339.41279178012337</v>
      </c>
      <c r="F19" s="118">
        <v>1.8496723994994251</v>
      </c>
      <c r="G19" s="25">
        <v>1.85</v>
      </c>
    </row>
    <row r="20" spans="1:7">
      <c r="A20" s="25">
        <v>2005</v>
      </c>
      <c r="B20" s="118">
        <v>1.5520206014562903</v>
      </c>
      <c r="C20" s="118">
        <v>1.5520206014562898</v>
      </c>
      <c r="D20" s="119">
        <v>457.40194184516065</v>
      </c>
      <c r="E20" s="119">
        <v>371.0188463805477</v>
      </c>
      <c r="F20" s="118">
        <v>3.5524623346399489</v>
      </c>
      <c r="G20" s="25">
        <v>3.56</v>
      </c>
    </row>
    <row r="21" spans="1:7">
      <c r="A21" s="25">
        <v>2006</v>
      </c>
      <c r="B21" s="118">
        <v>1.6316975481205893</v>
      </c>
      <c r="C21" s="118">
        <v>1.6316975481205893</v>
      </c>
      <c r="D21" s="119">
        <v>415.98825290452703</v>
      </c>
      <c r="E21" s="119">
        <v>333.54484523456659</v>
      </c>
      <c r="F21" s="118">
        <v>3.8964159934825542</v>
      </c>
      <c r="G21" s="25">
        <v>3.91</v>
      </c>
    </row>
    <row r="22" spans="1:7" ht="15" thickBot="1">
      <c r="A22" s="28">
        <v>2010</v>
      </c>
      <c r="B22" s="121">
        <v>2.6920866650946396</v>
      </c>
      <c r="C22" s="121">
        <v>2.6920866650946391</v>
      </c>
      <c r="D22" s="122">
        <v>263.33344109176068</v>
      </c>
      <c r="E22" s="122">
        <v>210.8451081054429</v>
      </c>
      <c r="F22" s="121">
        <v>1.3650065694121145</v>
      </c>
      <c r="G22" s="28">
        <v>1.37</v>
      </c>
    </row>
    <row r="23" spans="1:7" ht="17.100000000000001" thickTop="1">
      <c r="A23" t="s">
        <v>264</v>
      </c>
    </row>
    <row r="24" spans="1:7">
      <c r="A24" t="s">
        <v>265</v>
      </c>
    </row>
  </sheetData>
  <mergeCells count="1">
    <mergeCell ref="A1:I2"/>
  </mergeCells>
  <hyperlinks>
    <hyperlink ref="M1" location="Índice!A1" display="ÍNDICE" xr:uid="{63D2A6BD-DF30-4518-A711-5A83A8147D1E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69B2-28CE-411F-89DB-458F9D14BA01}">
  <sheetPr>
    <tabColor rgb="FF29C5D1"/>
  </sheetPr>
  <dimension ref="A1:N9"/>
  <sheetViews>
    <sheetView workbookViewId="0">
      <selection activeCell="N1" sqref="N1"/>
    </sheetView>
  </sheetViews>
  <sheetFormatPr defaultColWidth="10.85546875" defaultRowHeight="14.45"/>
  <cols>
    <col min="1" max="1" width="15" style="124" customWidth="1"/>
    <col min="2" max="16384" width="10.85546875" style="124"/>
  </cols>
  <sheetData>
    <row r="1" spans="1:14" ht="21">
      <c r="A1" s="74" t="s">
        <v>266</v>
      </c>
      <c r="B1" s="123"/>
      <c r="C1" s="123"/>
      <c r="D1" s="123"/>
      <c r="E1" s="123"/>
      <c r="F1" s="123"/>
      <c r="G1" s="123"/>
      <c r="H1" s="123"/>
      <c r="N1" s="32" t="s">
        <v>52</v>
      </c>
    </row>
    <row r="2" spans="1:14" ht="17.45" thickBot="1">
      <c r="A2" s="65" t="s">
        <v>267</v>
      </c>
      <c r="B2" s="123"/>
      <c r="C2" s="123"/>
      <c r="D2" s="123"/>
      <c r="E2" s="123"/>
      <c r="F2" s="123"/>
      <c r="G2" s="123"/>
      <c r="H2" s="123"/>
    </row>
    <row r="3" spans="1:14" ht="22.5" customHeight="1" thickTop="1">
      <c r="A3" s="67" t="s">
        <v>268</v>
      </c>
      <c r="B3" s="67">
        <v>2009</v>
      </c>
      <c r="C3" s="67">
        <v>2010</v>
      </c>
      <c r="D3" s="67">
        <v>2011</v>
      </c>
      <c r="E3" s="67">
        <v>2012</v>
      </c>
      <c r="F3" s="67">
        <v>2013</v>
      </c>
      <c r="G3" s="67">
        <v>2014</v>
      </c>
      <c r="H3" s="67">
        <v>2015</v>
      </c>
    </row>
    <row r="4" spans="1:14" ht="30" customHeight="1">
      <c r="A4" s="127" t="s">
        <v>269</v>
      </c>
      <c r="B4" s="125">
        <v>19.7</v>
      </c>
      <c r="C4" s="125">
        <v>23.3</v>
      </c>
      <c r="D4" s="125">
        <v>35.1</v>
      </c>
      <c r="E4" s="125">
        <v>40</v>
      </c>
      <c r="F4" s="125">
        <v>45.4</v>
      </c>
      <c r="G4" s="125">
        <v>41.3</v>
      </c>
      <c r="H4" s="125">
        <v>38.4</v>
      </c>
    </row>
    <row r="5" spans="1:14" ht="30" customHeight="1">
      <c r="A5" s="127" t="s">
        <v>270</v>
      </c>
      <c r="B5" s="125">
        <v>13.5</v>
      </c>
      <c r="C5" s="125">
        <v>98.6</v>
      </c>
      <c r="D5" s="125">
        <v>87.9</v>
      </c>
      <c r="E5" s="125">
        <v>96.6</v>
      </c>
      <c r="F5" s="125">
        <v>92.8</v>
      </c>
      <c r="G5" s="125">
        <v>94.1</v>
      </c>
      <c r="H5" s="125">
        <v>73.400000000000006</v>
      </c>
    </row>
    <row r="6" spans="1:14" ht="30" customHeight="1">
      <c r="A6" s="127" t="s">
        <v>271</v>
      </c>
      <c r="B6" s="125">
        <v>21.6</v>
      </c>
      <c r="C6" s="125">
        <v>21.7</v>
      </c>
      <c r="D6" s="125">
        <v>23</v>
      </c>
      <c r="E6" s="125">
        <v>25.3</v>
      </c>
      <c r="F6" s="125">
        <v>21.5</v>
      </c>
      <c r="G6" s="125">
        <v>18.399999999999999</v>
      </c>
      <c r="H6" s="125">
        <v>21.4</v>
      </c>
    </row>
    <row r="7" spans="1:14" ht="30" customHeight="1">
      <c r="A7" s="127" t="s">
        <v>272</v>
      </c>
      <c r="B7" s="125">
        <v>0</v>
      </c>
      <c r="C7" s="125">
        <v>0</v>
      </c>
      <c r="D7" s="125">
        <v>4.8</v>
      </c>
      <c r="E7" s="125">
        <v>4.7</v>
      </c>
      <c r="F7" s="125">
        <v>15.9</v>
      </c>
      <c r="G7" s="125">
        <v>6.2</v>
      </c>
      <c r="H7" s="125">
        <v>7.4</v>
      </c>
    </row>
    <row r="8" spans="1:14" ht="30" customHeight="1" thickBot="1">
      <c r="A8" s="128" t="s">
        <v>206</v>
      </c>
      <c r="B8" s="126">
        <f>SUM(B4:B7)</f>
        <v>54.800000000000004</v>
      </c>
      <c r="C8" s="126">
        <f t="shared" ref="C8:H8" si="0">SUM(C4:C7)</f>
        <v>143.6</v>
      </c>
      <c r="D8" s="126">
        <f t="shared" si="0"/>
        <v>150.80000000000001</v>
      </c>
      <c r="E8" s="126">
        <f t="shared" si="0"/>
        <v>166.6</v>
      </c>
      <c r="F8" s="126">
        <f t="shared" si="0"/>
        <v>175.6</v>
      </c>
      <c r="G8" s="126">
        <f t="shared" si="0"/>
        <v>159.99999999999997</v>
      </c>
      <c r="H8" s="126">
        <f t="shared" si="0"/>
        <v>140.60000000000002</v>
      </c>
    </row>
    <row r="9" spans="1:14" ht="15" thickTop="1">
      <c r="A9" s="124" t="s">
        <v>273</v>
      </c>
    </row>
  </sheetData>
  <hyperlinks>
    <hyperlink ref="N1" location="Índice!A1" display="ÍNDICE" xr:uid="{097C250B-320B-43B8-B159-BEEFDBCC218C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DBFE-5012-464F-A5E2-98F08CCA6F91}">
  <sheetPr>
    <tabColor rgb="FF40A682"/>
  </sheetPr>
  <dimension ref="A1:O14"/>
  <sheetViews>
    <sheetView workbookViewId="0">
      <selection activeCell="O1" sqref="O1"/>
    </sheetView>
  </sheetViews>
  <sheetFormatPr defaultColWidth="11.42578125" defaultRowHeight="14.45"/>
  <sheetData>
    <row r="1" spans="1:15" ht="21">
      <c r="A1" s="74" t="s">
        <v>274</v>
      </c>
      <c r="O1" s="32" t="s">
        <v>52</v>
      </c>
    </row>
    <row r="2" spans="1:15" ht="15.95" thickBot="1">
      <c r="A2" s="65" t="s">
        <v>275</v>
      </c>
    </row>
    <row r="3" spans="1:15" ht="15" thickTop="1">
      <c r="A3" s="67" t="s">
        <v>54</v>
      </c>
      <c r="B3" s="67" t="s">
        <v>276</v>
      </c>
      <c r="C3" s="67" t="s">
        <v>277</v>
      </c>
      <c r="D3" s="67" t="s">
        <v>278</v>
      </c>
    </row>
    <row r="4" spans="1:15">
      <c r="A4" s="15">
        <v>2006</v>
      </c>
      <c r="B4" s="129">
        <v>5.8</v>
      </c>
      <c r="C4" s="129">
        <v>7</v>
      </c>
      <c r="D4" s="129">
        <v>3.9</v>
      </c>
    </row>
    <row r="5" spans="1:15">
      <c r="A5" s="15">
        <v>2007</v>
      </c>
      <c r="B5" s="129">
        <v>5.9</v>
      </c>
      <c r="C5" s="129">
        <v>7</v>
      </c>
      <c r="D5" s="129">
        <v>4</v>
      </c>
    </row>
    <row r="6" spans="1:15">
      <c r="A6" s="15">
        <v>2008</v>
      </c>
      <c r="B6" s="129">
        <v>5.9</v>
      </c>
      <c r="C6" s="129">
        <v>6.9</v>
      </c>
      <c r="D6" s="129">
        <v>4</v>
      </c>
    </row>
    <row r="7" spans="1:15">
      <c r="A7" s="15">
        <v>2009</v>
      </c>
      <c r="B7" s="129">
        <v>6</v>
      </c>
      <c r="C7" s="129">
        <v>7.2</v>
      </c>
      <c r="D7" s="129">
        <v>4.0999999999999996</v>
      </c>
    </row>
    <row r="8" spans="1:15">
      <c r="A8" s="15">
        <v>2010</v>
      </c>
      <c r="B8" s="129">
        <v>6.1</v>
      </c>
      <c r="C8" s="129">
        <v>7.2</v>
      </c>
      <c r="D8" s="129">
        <v>4.2</v>
      </c>
    </row>
    <row r="9" spans="1:15">
      <c r="A9" s="15">
        <v>2011</v>
      </c>
      <c r="B9" s="129">
        <v>6.2</v>
      </c>
      <c r="C9" s="129">
        <v>7.3</v>
      </c>
      <c r="D9" s="129">
        <v>4.4000000000000004</v>
      </c>
    </row>
    <row r="10" spans="1:15">
      <c r="A10" s="15">
        <v>2012</v>
      </c>
      <c r="B10" s="129">
        <v>6.4</v>
      </c>
      <c r="C10" s="129">
        <v>7.7</v>
      </c>
      <c r="D10" s="129">
        <v>3.6</v>
      </c>
    </row>
    <row r="11" spans="1:15">
      <c r="A11" s="15">
        <v>2013</v>
      </c>
      <c r="B11" s="129">
        <v>6.6</v>
      </c>
      <c r="C11" s="129">
        <v>7.7</v>
      </c>
      <c r="D11" s="129">
        <v>4.7</v>
      </c>
    </row>
    <row r="12" spans="1:15">
      <c r="A12" s="15">
        <v>2014</v>
      </c>
      <c r="B12" s="129">
        <v>6.7</v>
      </c>
      <c r="C12" s="129">
        <v>7.8</v>
      </c>
      <c r="D12" s="129">
        <v>4.9000000000000004</v>
      </c>
    </row>
    <row r="13" spans="1:15" ht="15" thickBot="1">
      <c r="A13" s="126">
        <v>2015</v>
      </c>
      <c r="B13" s="126">
        <v>6.8</v>
      </c>
      <c r="C13" s="126">
        <v>7.9</v>
      </c>
      <c r="D13" s="130">
        <v>5</v>
      </c>
    </row>
    <row r="14" spans="1:15" ht="15" thickTop="1">
      <c r="A14" t="s">
        <v>279</v>
      </c>
    </row>
  </sheetData>
  <hyperlinks>
    <hyperlink ref="O1" location="Índice!A1" display="ÍNDICE" xr:uid="{1668979B-3FFB-41B0-8251-AD5B3E44AB1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EEB6-E96D-497A-B8DD-4CD1627938D6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30C07C5C-2B4C-4D10-BF1B-128AE11D6DC2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7D42-4B81-4A26-AD42-9AEFD40D5874}">
  <sheetPr>
    <tabColor rgb="FF29C5D1"/>
  </sheetPr>
  <dimension ref="A1:N26"/>
  <sheetViews>
    <sheetView workbookViewId="0"/>
  </sheetViews>
  <sheetFormatPr defaultColWidth="10.85546875" defaultRowHeight="14.45"/>
  <cols>
    <col min="1" max="1" width="10.5703125" style="25" customWidth="1"/>
    <col min="2" max="3" width="15.5703125" style="25" customWidth="1"/>
    <col min="4" max="16384" width="10.85546875" style="26"/>
  </cols>
  <sheetData>
    <row r="1" spans="1:14" ht="21">
      <c r="A1" s="24" t="s">
        <v>62</v>
      </c>
    </row>
    <row r="2" spans="1:14" ht="15.95" thickBot="1">
      <c r="A2" s="27" t="s">
        <v>53</v>
      </c>
      <c r="N2" s="32" t="s">
        <v>52</v>
      </c>
    </row>
    <row r="3" spans="1:14" ht="44.1" thickTop="1">
      <c r="A3" s="29" t="s">
        <v>54</v>
      </c>
      <c r="B3" s="30" t="s">
        <v>63</v>
      </c>
      <c r="C3" s="30" t="s">
        <v>64</v>
      </c>
    </row>
    <row r="4" spans="1:14">
      <c r="A4" s="25">
        <v>1995</v>
      </c>
      <c r="B4" s="25">
        <v>-66.924440000000004</v>
      </c>
      <c r="C4" s="25">
        <f>ABS(B4)</f>
        <v>66.924440000000004</v>
      </c>
    </row>
    <row r="5" spans="1:14">
      <c r="A5" s="25">
        <v>1996</v>
      </c>
      <c r="B5" s="25">
        <v>-63.344250000000002</v>
      </c>
      <c r="C5" s="25">
        <f t="shared" ref="C5:C25" si="0">ABS(B5)</f>
        <v>63.344250000000002</v>
      </c>
    </row>
    <row r="6" spans="1:14">
      <c r="A6" s="25">
        <v>1997</v>
      </c>
      <c r="B6" s="25">
        <v>-57.696219999999997</v>
      </c>
      <c r="C6" s="25">
        <f t="shared" si="0"/>
        <v>57.696219999999997</v>
      </c>
    </row>
    <row r="7" spans="1:14">
      <c r="A7" s="25">
        <v>1998</v>
      </c>
      <c r="B7" s="25">
        <v>-52.499029999999998</v>
      </c>
      <c r="C7" s="25">
        <f t="shared" si="0"/>
        <v>52.499029999999998</v>
      </c>
    </row>
    <row r="8" spans="1:14">
      <c r="A8" s="25">
        <v>1999</v>
      </c>
      <c r="B8" s="25">
        <v>-46.066360000000003</v>
      </c>
      <c r="C8" s="25">
        <f t="shared" si="0"/>
        <v>46.066360000000003</v>
      </c>
    </row>
    <row r="9" spans="1:14">
      <c r="A9" s="25">
        <v>2000</v>
      </c>
      <c r="B9" s="25">
        <v>-43.19014</v>
      </c>
      <c r="C9" s="25">
        <f t="shared" si="0"/>
        <v>43.19014</v>
      </c>
    </row>
    <row r="10" spans="1:14">
      <c r="A10" s="25">
        <v>2001</v>
      </c>
      <c r="B10" s="25">
        <v>-44.9283</v>
      </c>
      <c r="C10" s="25">
        <f t="shared" si="0"/>
        <v>44.9283</v>
      </c>
    </row>
    <row r="11" spans="1:14">
      <c r="A11" s="25">
        <v>2002</v>
      </c>
      <c r="B11" s="25">
        <v>-50.788339999999998</v>
      </c>
      <c r="C11" s="25">
        <f t="shared" si="0"/>
        <v>50.788339999999998</v>
      </c>
    </row>
    <row r="12" spans="1:14">
      <c r="A12" s="25">
        <v>2003</v>
      </c>
      <c r="B12" s="25">
        <v>-52.236899999999999</v>
      </c>
      <c r="C12" s="25">
        <f t="shared" si="0"/>
        <v>52.236899999999999</v>
      </c>
    </row>
    <row r="13" spans="1:14">
      <c r="A13" s="25">
        <v>2004</v>
      </c>
      <c r="B13" s="25">
        <v>-60.612580000000001</v>
      </c>
      <c r="C13" s="25">
        <f t="shared" si="0"/>
        <v>60.612580000000001</v>
      </c>
    </row>
    <row r="14" spans="1:14">
      <c r="A14" s="25">
        <v>2005</v>
      </c>
      <c r="B14" s="25">
        <v>-60.044930000000001</v>
      </c>
      <c r="C14" s="25">
        <f t="shared" si="0"/>
        <v>60.044930000000001</v>
      </c>
    </row>
    <row r="15" spans="1:14">
      <c r="A15" s="25">
        <v>2006</v>
      </c>
      <c r="B15" s="25">
        <v>-57.810040000000001</v>
      </c>
      <c r="C15" s="25">
        <f t="shared" si="0"/>
        <v>57.810040000000001</v>
      </c>
    </row>
    <row r="16" spans="1:14">
      <c r="A16" s="25">
        <v>2007</v>
      </c>
      <c r="B16" s="25">
        <v>-57.445349999999998</v>
      </c>
      <c r="C16" s="25">
        <f t="shared" si="0"/>
        <v>57.445349999999998</v>
      </c>
    </row>
    <row r="17" spans="1:3">
      <c r="A17" s="25">
        <v>2008</v>
      </c>
      <c r="B17" s="25">
        <v>-70.941310000000001</v>
      </c>
      <c r="C17" s="25">
        <f t="shared" si="0"/>
        <v>70.941310000000001</v>
      </c>
    </row>
    <row r="18" spans="1:3">
      <c r="A18" s="25">
        <v>2009</v>
      </c>
      <c r="B18" s="25">
        <v>-82.363029999999995</v>
      </c>
      <c r="C18" s="25">
        <f t="shared" si="0"/>
        <v>82.363029999999995</v>
      </c>
    </row>
    <row r="19" spans="1:3">
      <c r="A19" s="25">
        <v>2010</v>
      </c>
      <c r="B19" s="25">
        <v>-91.397689999999997</v>
      </c>
      <c r="C19" s="25">
        <f t="shared" si="0"/>
        <v>91.397689999999997</v>
      </c>
    </row>
    <row r="20" spans="1:3">
      <c r="A20" s="25">
        <v>2011</v>
      </c>
      <c r="B20" s="25">
        <v>-98.971040000000002</v>
      </c>
      <c r="C20" s="25">
        <f t="shared" si="0"/>
        <v>98.971040000000002</v>
      </c>
    </row>
    <row r="21" spans="1:3">
      <c r="A21" s="25">
        <v>2012</v>
      </c>
      <c r="B21" s="25">
        <v>-101.5989</v>
      </c>
      <c r="C21" s="25">
        <f t="shared" si="0"/>
        <v>101.5989</v>
      </c>
    </row>
    <row r="22" spans="1:3">
      <c r="A22" s="25">
        <v>2013</v>
      </c>
      <c r="B22" s="25">
        <v>-100.52589999999999</v>
      </c>
      <c r="C22" s="25">
        <f t="shared" si="0"/>
        <v>100.52589999999999</v>
      </c>
    </row>
    <row r="23" spans="1:3">
      <c r="A23" s="25">
        <v>2014</v>
      </c>
      <c r="B23" s="25">
        <v>-99.76737</v>
      </c>
      <c r="C23" s="25">
        <f t="shared" si="0"/>
        <v>99.76737</v>
      </c>
    </row>
    <row r="24" spans="1:3">
      <c r="A24" s="25">
        <v>2015</v>
      </c>
      <c r="B24" s="25">
        <v>-100.4918</v>
      </c>
      <c r="C24" s="25">
        <f t="shared" si="0"/>
        <v>100.4918</v>
      </c>
    </row>
    <row r="25" spans="1:3" ht="15" thickBot="1">
      <c r="A25" s="28">
        <v>2016</v>
      </c>
      <c r="B25" s="28">
        <v>-101.2688</v>
      </c>
      <c r="C25" s="28">
        <f t="shared" si="0"/>
        <v>101.2688</v>
      </c>
    </row>
    <row r="26" spans="1:3" ht="15" thickTop="1"/>
  </sheetData>
  <hyperlinks>
    <hyperlink ref="N2" location="Índice!A1" display="ÍNDICE" xr:uid="{A9682150-53A9-4E36-BBD7-D45FB1E9D00E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D6CF-C2CB-4C38-BB81-1334F5075E8A}">
  <sheetPr>
    <tabColor rgb="FF40A682"/>
  </sheetPr>
  <dimension ref="A1:N9"/>
  <sheetViews>
    <sheetView workbookViewId="0">
      <selection activeCell="N1" sqref="N1"/>
    </sheetView>
  </sheetViews>
  <sheetFormatPr defaultColWidth="11.42578125" defaultRowHeight="14.45"/>
  <cols>
    <col min="1" max="1" width="19.140625" bestFit="1" customWidth="1"/>
  </cols>
  <sheetData>
    <row r="1" spans="1:14" ht="21">
      <c r="A1" s="74" t="s">
        <v>280</v>
      </c>
      <c r="N1" s="32" t="s">
        <v>52</v>
      </c>
    </row>
    <row r="2" spans="1:14" ht="15.95" thickBot="1">
      <c r="A2" s="65" t="s">
        <v>281</v>
      </c>
    </row>
    <row r="3" spans="1:14" ht="15" thickTop="1">
      <c r="A3" s="67" t="s">
        <v>282</v>
      </c>
      <c r="B3" s="67" t="s">
        <v>283</v>
      </c>
      <c r="C3" s="67" t="s">
        <v>284</v>
      </c>
      <c r="D3" s="67" t="s">
        <v>285</v>
      </c>
      <c r="E3" s="67" t="s">
        <v>286</v>
      </c>
    </row>
    <row r="4" spans="1:14">
      <c r="A4" t="s">
        <v>287</v>
      </c>
      <c r="B4" s="129">
        <v>10.6</v>
      </c>
      <c r="C4" s="15">
        <v>9.5</v>
      </c>
      <c r="D4" s="129">
        <v>6.7</v>
      </c>
      <c r="E4" s="15">
        <v>5.3</v>
      </c>
    </row>
    <row r="5" spans="1:14">
      <c r="A5" t="s">
        <v>288</v>
      </c>
      <c r="B5" s="129">
        <v>10</v>
      </c>
      <c r="C5" s="15">
        <v>9</v>
      </c>
      <c r="D5" s="129">
        <v>6.8</v>
      </c>
      <c r="E5" s="15">
        <v>5.2</v>
      </c>
    </row>
    <row r="6" spans="1:14">
      <c r="A6" t="s">
        <v>289</v>
      </c>
      <c r="B6" s="129">
        <v>11.6</v>
      </c>
      <c r="C6" s="15">
        <v>10.4</v>
      </c>
      <c r="D6" s="129">
        <v>6.6</v>
      </c>
      <c r="E6" s="15">
        <v>5.7</v>
      </c>
    </row>
    <row r="7" spans="1:14">
      <c r="A7" t="s">
        <v>290</v>
      </c>
      <c r="B7" s="129">
        <v>12</v>
      </c>
      <c r="C7" s="15">
        <v>10.1</v>
      </c>
      <c r="D7" s="129">
        <v>7.8</v>
      </c>
      <c r="E7" s="15">
        <v>6.5</v>
      </c>
    </row>
    <row r="8" spans="1:14" ht="15" thickBot="1">
      <c r="A8" s="132" t="s">
        <v>278</v>
      </c>
      <c r="B8" s="126">
        <v>7.4</v>
      </c>
      <c r="C8" s="126">
        <v>7.7</v>
      </c>
      <c r="D8" s="126">
        <v>4.9000000000000004</v>
      </c>
      <c r="E8" s="126">
        <v>3.9</v>
      </c>
    </row>
    <row r="9" spans="1:14" ht="15" thickTop="1">
      <c r="A9" s="131" t="s">
        <v>291</v>
      </c>
    </row>
  </sheetData>
  <hyperlinks>
    <hyperlink ref="N1" location="Índice!A1" display="ÍNDICE" xr:uid="{5CC6B975-3046-4DD3-928E-17102B1D8CB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8562-6688-4BAF-9B90-CD1F490147D1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DBA6C448-C579-44C3-8EA9-4D0106397A11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DBD-5C41-43D1-A972-8095D90FA55E}">
  <sheetPr>
    <tabColor rgb="FF40A682"/>
  </sheetPr>
  <dimension ref="A1:O10"/>
  <sheetViews>
    <sheetView workbookViewId="0">
      <selection activeCell="O1" sqref="O1"/>
    </sheetView>
  </sheetViews>
  <sheetFormatPr defaultColWidth="11.42578125" defaultRowHeight="14.45"/>
  <sheetData>
    <row r="1" spans="1:15" ht="21">
      <c r="A1" s="74" t="s">
        <v>292</v>
      </c>
      <c r="O1" s="32" t="s">
        <v>52</v>
      </c>
    </row>
    <row r="2" spans="1:15" ht="15.95" thickBot="1">
      <c r="A2" s="65" t="s">
        <v>293</v>
      </c>
    </row>
    <row r="3" spans="1:15" ht="15" thickTop="1">
      <c r="A3" s="67" t="s">
        <v>282</v>
      </c>
      <c r="B3" s="67">
        <v>2014</v>
      </c>
      <c r="C3" s="67">
        <v>2015</v>
      </c>
    </row>
    <row r="4" spans="1:15">
      <c r="A4" t="s">
        <v>288</v>
      </c>
      <c r="B4" s="129">
        <v>6.8</v>
      </c>
      <c r="C4" s="15">
        <v>6.9</v>
      </c>
    </row>
    <row r="5" spans="1:15">
      <c r="A5" t="s">
        <v>289</v>
      </c>
      <c r="B5" s="15">
        <v>6.6</v>
      </c>
      <c r="C5" s="15">
        <v>6.7</v>
      </c>
    </row>
    <row r="6" spans="1:15">
      <c r="A6" t="s">
        <v>294</v>
      </c>
      <c r="B6" s="15">
        <v>4.4000000000000004</v>
      </c>
      <c r="C6" s="15">
        <v>4.4000000000000004</v>
      </c>
    </row>
    <row r="7" spans="1:15">
      <c r="A7" t="s">
        <v>295</v>
      </c>
      <c r="B7" s="15">
        <v>9.6999999999999993</v>
      </c>
      <c r="C7" s="15">
        <v>9.8000000000000007</v>
      </c>
    </row>
    <row r="8" spans="1:15">
      <c r="A8" t="s">
        <v>296</v>
      </c>
      <c r="B8" s="15">
        <v>7.4</v>
      </c>
      <c r="C8" s="15">
        <v>7.5</v>
      </c>
    </row>
    <row r="9" spans="1:15" ht="15" thickBot="1">
      <c r="A9" s="132" t="s">
        <v>297</v>
      </c>
      <c r="B9" s="126">
        <v>3.7</v>
      </c>
      <c r="C9" s="126">
        <v>4.0999999999999996</v>
      </c>
    </row>
    <row r="10" spans="1:15" ht="15" thickTop="1">
      <c r="A10" s="131" t="s">
        <v>291</v>
      </c>
    </row>
  </sheetData>
  <hyperlinks>
    <hyperlink ref="O1" location="Índice!A1" display="ÍNDICE" xr:uid="{B72241CA-CD2A-44FB-9B63-5570F0ED863A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60A1-9CE4-4338-96CD-BEC58CD620E8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4778B721-72D0-476E-9448-58C7CFB5CC31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3A856-F4BC-4F7A-86F9-1C17FD9AE4BF}">
  <sheetPr>
    <tabColor rgb="FF40A682"/>
  </sheetPr>
  <dimension ref="A1:O14"/>
  <sheetViews>
    <sheetView workbookViewId="0">
      <selection activeCell="O1" sqref="O1"/>
    </sheetView>
  </sheetViews>
  <sheetFormatPr defaultColWidth="11.42578125" defaultRowHeight="14.45"/>
  <sheetData>
    <row r="1" spans="1:15" ht="21">
      <c r="A1" s="74" t="s">
        <v>298</v>
      </c>
      <c r="O1" s="32" t="s">
        <v>52</v>
      </c>
    </row>
    <row r="2" spans="1:15" ht="15.95" thickBot="1">
      <c r="A2" s="65" t="s">
        <v>275</v>
      </c>
    </row>
    <row r="3" spans="1:15" ht="15" thickTop="1">
      <c r="A3" s="67" t="s">
        <v>54</v>
      </c>
      <c r="B3" s="67" t="s">
        <v>299</v>
      </c>
      <c r="C3" s="67" t="s">
        <v>300</v>
      </c>
    </row>
    <row r="4" spans="1:15">
      <c r="A4" s="15">
        <v>2006</v>
      </c>
      <c r="B4" s="129">
        <v>5.8</v>
      </c>
      <c r="C4" s="133">
        <v>178.78</v>
      </c>
    </row>
    <row r="5" spans="1:15">
      <c r="A5" s="15">
        <v>2007</v>
      </c>
      <c r="B5" s="129">
        <v>5.9</v>
      </c>
      <c r="C5" s="133">
        <v>197.39</v>
      </c>
    </row>
    <row r="6" spans="1:15">
      <c r="A6" s="15">
        <v>2008</v>
      </c>
      <c r="B6" s="129">
        <v>5.9</v>
      </c>
      <c r="C6" s="133">
        <v>187.71</v>
      </c>
    </row>
    <row r="7" spans="1:15">
      <c r="A7" s="15">
        <v>2009</v>
      </c>
      <c r="B7" s="129">
        <v>6</v>
      </c>
      <c r="C7" s="133">
        <v>197.38</v>
      </c>
    </row>
    <row r="8" spans="1:15">
      <c r="A8" s="15">
        <v>2010</v>
      </c>
      <c r="B8" s="129">
        <v>6.1</v>
      </c>
      <c r="C8" s="133">
        <v>202.11</v>
      </c>
    </row>
    <row r="9" spans="1:15">
      <c r="A9" s="15">
        <v>2011</v>
      </c>
      <c r="B9" s="129">
        <v>6.2</v>
      </c>
      <c r="C9" s="133">
        <v>208.76</v>
      </c>
    </row>
    <row r="10" spans="1:15">
      <c r="A10" s="15">
        <v>2012</v>
      </c>
      <c r="B10" s="129">
        <v>6.4</v>
      </c>
      <c r="C10" s="133">
        <f>AVERAGE(C9,C11)</f>
        <v>223.01</v>
      </c>
    </row>
    <row r="11" spans="1:15">
      <c r="A11" s="15">
        <v>2013</v>
      </c>
      <c r="B11" s="129">
        <v>6.6</v>
      </c>
      <c r="C11" s="133">
        <v>237.26</v>
      </c>
    </row>
    <row r="12" spans="1:15">
      <c r="A12" s="15">
        <v>2014</v>
      </c>
      <c r="B12" s="129">
        <v>6.7</v>
      </c>
      <c r="C12" s="133">
        <v>239.51</v>
      </c>
    </row>
    <row r="13" spans="1:15" ht="15" thickBot="1">
      <c r="A13" s="126">
        <v>2015</v>
      </c>
      <c r="B13" s="126">
        <v>6.8</v>
      </c>
      <c r="C13" s="134">
        <v>246.76</v>
      </c>
    </row>
    <row r="14" spans="1:15" ht="15" thickTop="1">
      <c r="A14" s="131" t="s">
        <v>291</v>
      </c>
    </row>
  </sheetData>
  <hyperlinks>
    <hyperlink ref="O1" location="Índice!A1" display="ÍNDICE" xr:uid="{F2A7E2F0-D069-4251-9A05-4539B27D9FE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8DC9-1E8E-4A03-86CF-9E275D2AB4C8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C2D73B6F-FFB6-40B1-B075-20C8AB106E19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0EFE-1692-4079-AAE4-CBAD9DAE815F}">
  <sheetPr>
    <tabColor rgb="FF40A682"/>
  </sheetPr>
  <dimension ref="A1:O14"/>
  <sheetViews>
    <sheetView workbookViewId="0">
      <selection activeCell="A3" sqref="A3:B3"/>
    </sheetView>
  </sheetViews>
  <sheetFormatPr defaultColWidth="11.42578125" defaultRowHeight="14.45"/>
  <sheetData>
    <row r="1" spans="1:15" ht="21">
      <c r="A1" s="74" t="s">
        <v>298</v>
      </c>
      <c r="O1" s="32" t="s">
        <v>52</v>
      </c>
    </row>
    <row r="2" spans="1:15" ht="15.95" thickBot="1">
      <c r="A2" s="65" t="s">
        <v>275</v>
      </c>
    </row>
    <row r="3" spans="1:15" ht="29.45" thickTop="1">
      <c r="A3" s="68" t="s">
        <v>54</v>
      </c>
      <c r="B3" s="68" t="s">
        <v>301</v>
      </c>
      <c r="C3" s="68" t="s">
        <v>302</v>
      </c>
      <c r="D3" s="68" t="s">
        <v>303</v>
      </c>
      <c r="E3" s="68" t="s">
        <v>304</v>
      </c>
    </row>
    <row r="4" spans="1:15">
      <c r="A4" s="15">
        <v>2006</v>
      </c>
      <c r="B4" s="129">
        <v>7</v>
      </c>
      <c r="C4" s="133">
        <v>232.57</v>
      </c>
      <c r="D4" s="129">
        <v>3.9</v>
      </c>
      <c r="E4" s="133">
        <v>153.19</v>
      </c>
    </row>
    <row r="5" spans="1:15">
      <c r="A5" s="15">
        <v>2007</v>
      </c>
      <c r="B5" s="129">
        <v>7</v>
      </c>
      <c r="C5" s="133">
        <v>230.02</v>
      </c>
      <c r="D5" s="129">
        <v>4</v>
      </c>
      <c r="E5" s="133">
        <v>153.34</v>
      </c>
    </row>
    <row r="6" spans="1:15">
      <c r="A6" s="15">
        <v>2008</v>
      </c>
      <c r="B6" s="129">
        <v>6.9</v>
      </c>
      <c r="C6" s="133">
        <v>236.49</v>
      </c>
      <c r="D6" s="129">
        <v>4</v>
      </c>
      <c r="E6" s="133">
        <v>159.71</v>
      </c>
    </row>
    <row r="7" spans="1:15">
      <c r="A7" s="15">
        <v>2009</v>
      </c>
      <c r="B7" s="129">
        <v>7.2</v>
      </c>
      <c r="C7" s="133">
        <v>248.02</v>
      </c>
      <c r="D7" s="129">
        <v>4.0999999999999996</v>
      </c>
      <c r="E7" s="133">
        <v>175.11</v>
      </c>
    </row>
    <row r="8" spans="1:15">
      <c r="A8" s="15">
        <v>2010</v>
      </c>
      <c r="B8" s="129">
        <v>7.2</v>
      </c>
      <c r="C8" s="133">
        <v>249.59</v>
      </c>
      <c r="D8" s="129">
        <v>4.2</v>
      </c>
      <c r="E8" s="133">
        <v>168.99</v>
      </c>
    </row>
    <row r="9" spans="1:15">
      <c r="A9" s="15">
        <v>2011</v>
      </c>
      <c r="B9" s="129">
        <v>7.3</v>
      </c>
      <c r="C9" s="133">
        <v>233.05</v>
      </c>
      <c r="D9" s="129">
        <v>4.4000000000000004</v>
      </c>
      <c r="E9" s="133">
        <v>170.55</v>
      </c>
    </row>
    <row r="10" spans="1:15">
      <c r="A10" s="15">
        <v>2012</v>
      </c>
      <c r="B10" s="129">
        <v>7.7</v>
      </c>
      <c r="C10" s="133">
        <f>AVERAGE(C9,C11)</f>
        <v>243.62</v>
      </c>
      <c r="D10" s="129">
        <v>3.6</v>
      </c>
      <c r="E10" s="133">
        <f>AVERAGE(E9,E11)</f>
        <v>186.245</v>
      </c>
    </row>
    <row r="11" spans="1:15">
      <c r="A11" s="15">
        <v>2013</v>
      </c>
      <c r="B11" s="129">
        <v>7.7</v>
      </c>
      <c r="C11" s="133">
        <v>254.19</v>
      </c>
      <c r="D11" s="129">
        <v>4.7</v>
      </c>
      <c r="E11" s="133">
        <v>201.94</v>
      </c>
    </row>
    <row r="12" spans="1:15">
      <c r="A12" s="15">
        <v>2014</v>
      </c>
      <c r="B12" s="129">
        <v>7.8</v>
      </c>
      <c r="C12" s="133">
        <v>256.20999999999998</v>
      </c>
      <c r="D12" s="129">
        <v>4.9000000000000004</v>
      </c>
      <c r="E12" s="133">
        <v>200.1</v>
      </c>
    </row>
    <row r="13" spans="1:15" ht="15" thickBot="1">
      <c r="A13" s="126">
        <v>2015</v>
      </c>
      <c r="B13" s="126">
        <v>7.9</v>
      </c>
      <c r="C13" s="134">
        <v>264.56</v>
      </c>
      <c r="D13" s="130">
        <v>5</v>
      </c>
      <c r="E13" s="134">
        <v>254.74</v>
      </c>
    </row>
    <row r="14" spans="1:15" ht="15" thickTop="1">
      <c r="A14" s="131" t="s">
        <v>291</v>
      </c>
    </row>
  </sheetData>
  <hyperlinks>
    <hyperlink ref="O1" location="Índice!A1" display="ÍNDICE" xr:uid="{E2319D68-0290-41CE-B4A0-D03EB87BF7B1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1C0D-96D4-4743-AA4F-A6BDB12A3FDB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B91A8A4D-FF07-46DB-BF14-4AA337FBE2E5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07BA-510D-4445-B6B4-91B846C7FB31}">
  <sheetPr>
    <tabColor rgb="FF40A682"/>
  </sheetPr>
  <dimension ref="A1:O19"/>
  <sheetViews>
    <sheetView workbookViewId="0"/>
  </sheetViews>
  <sheetFormatPr defaultColWidth="10.85546875" defaultRowHeight="14.45"/>
  <cols>
    <col min="1" max="16384" width="10.85546875" style="26"/>
  </cols>
  <sheetData>
    <row r="1" spans="1:15" ht="21">
      <c r="A1" s="74" t="s">
        <v>305</v>
      </c>
      <c r="O1" s="32" t="s">
        <v>52</v>
      </c>
    </row>
    <row r="2" spans="1:15" ht="15.95" thickBot="1">
      <c r="A2" s="65" t="s">
        <v>275</v>
      </c>
    </row>
    <row r="3" spans="1:15" ht="15" thickTop="1">
      <c r="A3" s="179" t="s">
        <v>54</v>
      </c>
      <c r="B3" s="182" t="s">
        <v>276</v>
      </c>
      <c r="C3" s="182"/>
      <c r="D3" s="182"/>
      <c r="E3" s="182" t="s">
        <v>277</v>
      </c>
      <c r="F3" s="182"/>
      <c r="G3" s="182"/>
      <c r="H3" s="182" t="s">
        <v>278</v>
      </c>
      <c r="I3" s="182"/>
      <c r="J3" s="182"/>
    </row>
    <row r="4" spans="1:15">
      <c r="A4" s="180"/>
      <c r="B4" s="183" t="s">
        <v>299</v>
      </c>
      <c r="C4" s="183" t="s">
        <v>300</v>
      </c>
      <c r="D4" s="183"/>
      <c r="E4" s="183" t="s">
        <v>299</v>
      </c>
      <c r="F4" s="183" t="s">
        <v>300</v>
      </c>
      <c r="G4" s="183"/>
      <c r="H4" s="183" t="s">
        <v>299</v>
      </c>
      <c r="I4" s="183" t="s">
        <v>300</v>
      </c>
      <c r="J4" s="183"/>
    </row>
    <row r="5" spans="1:15">
      <c r="A5" s="181"/>
      <c r="B5" s="183"/>
      <c r="C5" s="138" t="s">
        <v>288</v>
      </c>
      <c r="D5" s="138" t="s">
        <v>289</v>
      </c>
      <c r="E5" s="183"/>
      <c r="F5" s="138" t="s">
        <v>288</v>
      </c>
      <c r="G5" s="138" t="s">
        <v>289</v>
      </c>
      <c r="H5" s="183"/>
      <c r="I5" s="138" t="s">
        <v>288</v>
      </c>
      <c r="J5" s="138" t="s">
        <v>289</v>
      </c>
    </row>
    <row r="6" spans="1:15">
      <c r="A6" s="25">
        <v>2006</v>
      </c>
      <c r="B6" s="119">
        <v>5.8</v>
      </c>
      <c r="C6" s="135">
        <v>191.06</v>
      </c>
      <c r="D6" s="136">
        <v>154.80000000000001</v>
      </c>
      <c r="E6" s="119">
        <v>7</v>
      </c>
      <c r="F6" s="135">
        <v>260.64</v>
      </c>
      <c r="G6" s="135">
        <v>195.05</v>
      </c>
      <c r="H6" s="119">
        <v>3.9</v>
      </c>
      <c r="I6" s="135">
        <v>164.17</v>
      </c>
      <c r="J6" s="135">
        <v>129.49</v>
      </c>
    </row>
    <row r="7" spans="1:15">
      <c r="A7" s="25">
        <v>2007</v>
      </c>
      <c r="B7" s="119">
        <v>5.9</v>
      </c>
      <c r="C7" s="135">
        <v>217.02</v>
      </c>
      <c r="D7" s="136">
        <v>169.14</v>
      </c>
      <c r="E7" s="119">
        <v>7</v>
      </c>
      <c r="F7" s="135">
        <v>254.86</v>
      </c>
      <c r="G7" s="135">
        <v>192.82</v>
      </c>
      <c r="H7" s="119">
        <v>4</v>
      </c>
      <c r="I7" s="135">
        <v>157.32</v>
      </c>
      <c r="J7" s="135">
        <v>144.86000000000001</v>
      </c>
    </row>
    <row r="8" spans="1:15">
      <c r="A8" s="25">
        <v>2008</v>
      </c>
      <c r="B8" s="119">
        <v>5.9</v>
      </c>
      <c r="C8" s="135">
        <v>199.36</v>
      </c>
      <c r="D8" s="136">
        <v>171.26</v>
      </c>
      <c r="E8" s="119">
        <v>6.9</v>
      </c>
      <c r="F8" s="135">
        <v>264.52999999999997</v>
      </c>
      <c r="G8" s="135">
        <v>192.53</v>
      </c>
      <c r="H8" s="119">
        <v>4</v>
      </c>
      <c r="I8" s="135">
        <v>165.28</v>
      </c>
      <c r="J8" s="135">
        <v>148.44999999999999</v>
      </c>
    </row>
    <row r="9" spans="1:15">
      <c r="A9" s="25">
        <v>2009</v>
      </c>
      <c r="B9" s="119">
        <v>6</v>
      </c>
      <c r="C9" s="135">
        <v>218.23</v>
      </c>
      <c r="D9" s="136">
        <v>170.44</v>
      </c>
      <c r="E9" s="119">
        <v>7.2</v>
      </c>
      <c r="F9" s="135">
        <v>280.5</v>
      </c>
      <c r="G9" s="135">
        <v>200.76</v>
      </c>
      <c r="H9" s="119">
        <v>4.0999999999999996</v>
      </c>
      <c r="I9" s="135">
        <v>192.07</v>
      </c>
      <c r="J9" s="135">
        <v>145.27000000000001</v>
      </c>
    </row>
    <row r="10" spans="1:15">
      <c r="A10" s="25">
        <v>2010</v>
      </c>
      <c r="B10" s="119">
        <v>6.1</v>
      </c>
      <c r="C10" s="135">
        <v>222.62</v>
      </c>
      <c r="D10" s="136">
        <v>176.93</v>
      </c>
      <c r="E10" s="119">
        <v>7.2</v>
      </c>
      <c r="F10" s="135">
        <v>279.7</v>
      </c>
      <c r="G10" s="135">
        <v>204.46</v>
      </c>
      <c r="H10" s="119">
        <v>4.2</v>
      </c>
      <c r="I10" s="135">
        <v>181.88</v>
      </c>
      <c r="J10" s="135">
        <v>148.33000000000001</v>
      </c>
    </row>
    <row r="11" spans="1:15">
      <c r="A11" s="25">
        <v>2011</v>
      </c>
      <c r="B11" s="119">
        <v>6.2</v>
      </c>
      <c r="C11" s="135">
        <v>225.34</v>
      </c>
      <c r="D11" s="136">
        <v>186.42</v>
      </c>
      <c r="E11" s="119">
        <v>7.3</v>
      </c>
      <c r="F11" s="135">
        <v>258.94</v>
      </c>
      <c r="G11" s="135">
        <v>195.4</v>
      </c>
      <c r="H11" s="119">
        <v>4.4000000000000004</v>
      </c>
      <c r="I11" s="135">
        <v>187.21</v>
      </c>
      <c r="J11" s="135">
        <v>142.94999999999999</v>
      </c>
    </row>
    <row r="12" spans="1:15">
      <c r="A12" s="25">
        <v>2012</v>
      </c>
      <c r="B12" s="119">
        <v>6.4</v>
      </c>
      <c r="C12" s="135">
        <f>AVERAGE(C11,C13)</f>
        <v>242.28000000000003</v>
      </c>
      <c r="D12" s="136">
        <f>AVERAGE(D11,D13)</f>
        <v>193.89999999999998</v>
      </c>
      <c r="E12" s="119">
        <v>7.7</v>
      </c>
      <c r="F12" s="135">
        <f>AVERAGE(F11,F13)</f>
        <v>269.26</v>
      </c>
      <c r="G12" s="135">
        <f>AVERAGE(G11,G13)</f>
        <v>206.3</v>
      </c>
      <c r="H12" s="119">
        <v>3.6</v>
      </c>
      <c r="I12" s="135">
        <f>AVERAGE(I11,I13)</f>
        <v>206.06</v>
      </c>
      <c r="J12" s="135">
        <f>AVERAGE(J11,J13)</f>
        <v>155.07999999999998</v>
      </c>
    </row>
    <row r="13" spans="1:15">
      <c r="A13" s="25">
        <v>2013</v>
      </c>
      <c r="B13" s="119">
        <v>6.6</v>
      </c>
      <c r="C13" s="135">
        <v>259.22000000000003</v>
      </c>
      <c r="D13" s="136">
        <v>201.38</v>
      </c>
      <c r="E13" s="119">
        <v>7.7</v>
      </c>
      <c r="F13" s="135">
        <v>279.58</v>
      </c>
      <c r="G13" s="135">
        <v>217.2</v>
      </c>
      <c r="H13" s="119">
        <v>4.7</v>
      </c>
      <c r="I13" s="135">
        <v>224.91</v>
      </c>
      <c r="J13" s="135">
        <v>167.21</v>
      </c>
    </row>
    <row r="14" spans="1:15">
      <c r="A14" s="25">
        <v>2014</v>
      </c>
      <c r="B14" s="119">
        <v>6.7</v>
      </c>
      <c r="C14" s="135">
        <v>257.74</v>
      </c>
      <c r="D14" s="136">
        <v>211.69</v>
      </c>
      <c r="E14" s="119">
        <v>7.8</v>
      </c>
      <c r="F14" s="135">
        <v>276.08</v>
      </c>
      <c r="G14" s="135">
        <v>229.45</v>
      </c>
      <c r="H14" s="119">
        <v>4.9000000000000004</v>
      </c>
      <c r="I14" s="135">
        <v>220.72</v>
      </c>
      <c r="J14" s="135">
        <v>168.92</v>
      </c>
    </row>
    <row r="15" spans="1:15" ht="15" thickBot="1">
      <c r="A15" s="28">
        <v>2015</v>
      </c>
      <c r="B15" s="122">
        <v>6.8</v>
      </c>
      <c r="C15" s="139">
        <v>272.89</v>
      </c>
      <c r="D15" s="140">
        <v>201.54</v>
      </c>
      <c r="E15" s="122">
        <v>7.9</v>
      </c>
      <c r="F15" s="139">
        <v>299.19</v>
      </c>
      <c r="G15" s="139">
        <v>211.28</v>
      </c>
      <c r="H15" s="122">
        <v>5</v>
      </c>
      <c r="I15" s="139">
        <v>289.69</v>
      </c>
      <c r="J15" s="139">
        <v>213.02</v>
      </c>
    </row>
    <row r="16" spans="1:15" ht="15" thickTop="1">
      <c r="A16" s="131" t="s">
        <v>291</v>
      </c>
    </row>
    <row r="17" spans="1:10">
      <c r="A17" s="173" t="s">
        <v>306</v>
      </c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</sheetData>
  <mergeCells count="11">
    <mergeCell ref="A3:A5"/>
    <mergeCell ref="A17:J19"/>
    <mergeCell ref="B3:D3"/>
    <mergeCell ref="E3:G3"/>
    <mergeCell ref="H3:J3"/>
    <mergeCell ref="C4:D4"/>
    <mergeCell ref="F4:G4"/>
    <mergeCell ref="I4:J4"/>
    <mergeCell ref="B4:B5"/>
    <mergeCell ref="E4:E5"/>
    <mergeCell ref="H4:H5"/>
  </mergeCells>
  <hyperlinks>
    <hyperlink ref="O1" location="Índice!A1" display="ÍNDICE" xr:uid="{DCD5910B-4571-4C23-8492-8EB4C3654146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1950-FB91-4CEF-AE7C-708AD019DCBA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6EB9EFA6-20A3-42B9-AF0B-8DD1701EC033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C279-1446-4A09-95A9-F9303F33EAEE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32" t="s">
        <v>52</v>
      </c>
    </row>
  </sheetData>
  <hyperlinks>
    <hyperlink ref="N1" location="Índice!A1" display="ÍNDICE" xr:uid="{F3E1CD95-93CA-4E16-822C-9BA9C89F316F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FE87-D224-4A0A-A53D-969129459250}">
  <sheetPr>
    <tabColor rgb="FF40A682"/>
  </sheetPr>
  <dimension ref="A1:O16"/>
  <sheetViews>
    <sheetView workbookViewId="0"/>
  </sheetViews>
  <sheetFormatPr defaultColWidth="11.42578125" defaultRowHeight="14.45"/>
  <sheetData>
    <row r="1" spans="1:15" ht="21">
      <c r="A1" s="74" t="s">
        <v>307</v>
      </c>
      <c r="O1" s="32" t="s">
        <v>52</v>
      </c>
    </row>
    <row r="2" spans="1:15" ht="15.95" thickBot="1">
      <c r="A2" s="65" t="s">
        <v>275</v>
      </c>
    </row>
    <row r="3" spans="1:15" ht="15" thickTop="1">
      <c r="A3" s="179" t="s">
        <v>54</v>
      </c>
      <c r="B3" s="182" t="s">
        <v>277</v>
      </c>
      <c r="C3" s="182"/>
      <c r="D3" s="182"/>
      <c r="E3" s="182" t="s">
        <v>278</v>
      </c>
      <c r="F3" s="182"/>
      <c r="G3" s="182"/>
    </row>
    <row r="4" spans="1:15">
      <c r="A4" s="180"/>
      <c r="B4" s="183" t="s">
        <v>299</v>
      </c>
      <c r="C4" s="183" t="s">
        <v>300</v>
      </c>
      <c r="D4" s="183"/>
      <c r="E4" s="183" t="s">
        <v>299</v>
      </c>
      <c r="F4" s="183" t="s">
        <v>300</v>
      </c>
      <c r="G4" s="183"/>
    </row>
    <row r="5" spans="1:15">
      <c r="A5" s="181"/>
      <c r="B5" s="183"/>
      <c r="C5" s="138" t="s">
        <v>288</v>
      </c>
      <c r="D5" s="138" t="s">
        <v>289</v>
      </c>
      <c r="E5" s="183"/>
      <c r="F5" s="138" t="s">
        <v>288</v>
      </c>
      <c r="G5" s="138" t="s">
        <v>289</v>
      </c>
    </row>
    <row r="6" spans="1:15">
      <c r="A6" s="25">
        <v>2006</v>
      </c>
      <c r="B6" s="119">
        <v>7</v>
      </c>
      <c r="C6" s="135">
        <v>260.64</v>
      </c>
      <c r="D6" s="135">
        <v>195.05</v>
      </c>
      <c r="E6" s="119">
        <v>3.9</v>
      </c>
      <c r="F6" s="135">
        <v>164.17</v>
      </c>
      <c r="G6" s="135">
        <v>129.49</v>
      </c>
    </row>
    <row r="7" spans="1:15">
      <c r="A7" s="25">
        <v>2007</v>
      </c>
      <c r="B7" s="119">
        <v>7</v>
      </c>
      <c r="C7" s="135">
        <v>254.86</v>
      </c>
      <c r="D7" s="135">
        <v>192.82</v>
      </c>
      <c r="E7" s="119">
        <v>4</v>
      </c>
      <c r="F7" s="135">
        <v>157.32</v>
      </c>
      <c r="G7" s="135">
        <v>144.86000000000001</v>
      </c>
    </row>
    <row r="8" spans="1:15">
      <c r="A8" s="25">
        <v>2008</v>
      </c>
      <c r="B8" s="119">
        <v>6.9</v>
      </c>
      <c r="C8" s="135">
        <v>264.52999999999997</v>
      </c>
      <c r="D8" s="135">
        <v>192.53</v>
      </c>
      <c r="E8" s="119">
        <v>4</v>
      </c>
      <c r="F8" s="135">
        <v>165.28</v>
      </c>
      <c r="G8" s="135">
        <v>148.44999999999999</v>
      </c>
    </row>
    <row r="9" spans="1:15">
      <c r="A9" s="25">
        <v>2009</v>
      </c>
      <c r="B9" s="119">
        <v>7.2</v>
      </c>
      <c r="C9" s="135">
        <v>280.5</v>
      </c>
      <c r="D9" s="135">
        <v>200.76</v>
      </c>
      <c r="E9" s="119">
        <v>4.0999999999999996</v>
      </c>
      <c r="F9" s="135">
        <v>192.07</v>
      </c>
      <c r="G9" s="135">
        <v>145.27000000000001</v>
      </c>
    </row>
    <row r="10" spans="1:15">
      <c r="A10" s="25">
        <v>2010</v>
      </c>
      <c r="B10" s="119">
        <v>7.2</v>
      </c>
      <c r="C10" s="135">
        <v>279.7</v>
      </c>
      <c r="D10" s="135">
        <v>204.46</v>
      </c>
      <c r="E10" s="119">
        <v>4.2</v>
      </c>
      <c r="F10" s="135">
        <v>181.88</v>
      </c>
      <c r="G10" s="135">
        <v>148.33000000000001</v>
      </c>
    </row>
    <row r="11" spans="1:15">
      <c r="A11" s="25">
        <v>2011</v>
      </c>
      <c r="B11" s="119">
        <v>7.3</v>
      </c>
      <c r="C11" s="135">
        <v>258.94</v>
      </c>
      <c r="D11" s="135">
        <v>195.4</v>
      </c>
      <c r="E11" s="119">
        <v>4.4000000000000004</v>
      </c>
      <c r="F11" s="135">
        <v>187.21</v>
      </c>
      <c r="G11" s="135">
        <v>142.94999999999999</v>
      </c>
    </row>
    <row r="12" spans="1:15">
      <c r="A12" s="25">
        <v>2012</v>
      </c>
      <c r="B12" s="119">
        <v>7.7</v>
      </c>
      <c r="C12" s="135">
        <f>AVERAGE(C11,C13)</f>
        <v>269.26</v>
      </c>
      <c r="D12" s="135">
        <f>AVERAGE(D11,D13)</f>
        <v>206.3</v>
      </c>
      <c r="E12" s="119">
        <v>3.6</v>
      </c>
      <c r="F12" s="135">
        <f>AVERAGE(F11,F13)</f>
        <v>206.06</v>
      </c>
      <c r="G12" s="135">
        <f>AVERAGE(G11,G13)</f>
        <v>155.07999999999998</v>
      </c>
    </row>
    <row r="13" spans="1:15">
      <c r="A13" s="25">
        <v>2013</v>
      </c>
      <c r="B13" s="119">
        <v>7.7</v>
      </c>
      <c r="C13" s="135">
        <v>279.58</v>
      </c>
      <c r="D13" s="135">
        <v>217.2</v>
      </c>
      <c r="E13" s="119">
        <v>4.7</v>
      </c>
      <c r="F13" s="135">
        <v>224.91</v>
      </c>
      <c r="G13" s="135">
        <v>167.21</v>
      </c>
    </row>
    <row r="14" spans="1:15">
      <c r="A14" s="25">
        <v>2014</v>
      </c>
      <c r="B14" s="119">
        <v>7.8</v>
      </c>
      <c r="C14" s="135">
        <v>276.08</v>
      </c>
      <c r="D14" s="135">
        <v>229.45</v>
      </c>
      <c r="E14" s="119">
        <v>4.9000000000000004</v>
      </c>
      <c r="F14" s="135">
        <v>220.72</v>
      </c>
      <c r="G14" s="135">
        <v>168.92</v>
      </c>
    </row>
    <row r="15" spans="1:15" ht="15" thickBot="1">
      <c r="A15" s="28">
        <v>2015</v>
      </c>
      <c r="B15" s="122">
        <v>7.9</v>
      </c>
      <c r="C15" s="139">
        <v>299.19</v>
      </c>
      <c r="D15" s="139">
        <v>211.28</v>
      </c>
      <c r="E15" s="122">
        <v>5</v>
      </c>
      <c r="F15" s="139">
        <v>289.69</v>
      </c>
      <c r="G15" s="139">
        <v>213.02</v>
      </c>
    </row>
    <row r="16" spans="1:15" ht="15" thickTop="1">
      <c r="A16" s="131" t="s">
        <v>291</v>
      </c>
    </row>
  </sheetData>
  <mergeCells count="7">
    <mergeCell ref="B4:B5"/>
    <mergeCell ref="C4:D4"/>
    <mergeCell ref="E4:E5"/>
    <mergeCell ref="F4:G4"/>
    <mergeCell ref="A3:A5"/>
    <mergeCell ref="B3:D3"/>
    <mergeCell ref="E3:G3"/>
  </mergeCells>
  <hyperlinks>
    <hyperlink ref="O1" location="Índice!A1" display="ÍNDICE" xr:uid="{F54842B8-E246-499A-ACB9-C32588CF9199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455D-18EF-48DF-9AFC-FDC7887F2330}">
  <sheetPr>
    <tabColor rgb="FF40A682"/>
  </sheetPr>
  <dimension ref="A1:I11"/>
  <sheetViews>
    <sheetView workbookViewId="0">
      <selection activeCell="I2" sqref="I2"/>
    </sheetView>
  </sheetViews>
  <sheetFormatPr defaultColWidth="10.85546875" defaultRowHeight="14.45"/>
  <cols>
    <col min="1" max="1" width="60.5703125" style="44" customWidth="1"/>
    <col min="2" max="2" width="20.5703125" style="44" customWidth="1"/>
    <col min="3" max="16384" width="10.85546875" style="44"/>
  </cols>
  <sheetData>
    <row r="1" spans="1:9" ht="21">
      <c r="A1" s="74" t="s">
        <v>308</v>
      </c>
      <c r="B1" s="141"/>
    </row>
    <row r="2" spans="1:9" ht="15.95" thickBot="1">
      <c r="A2" s="65" t="s">
        <v>309</v>
      </c>
      <c r="I2" s="32" t="s">
        <v>52</v>
      </c>
    </row>
    <row r="3" spans="1:9" ht="29.45" thickTop="1">
      <c r="A3" s="68" t="s">
        <v>310</v>
      </c>
      <c r="B3" s="68" t="s">
        <v>311</v>
      </c>
    </row>
    <row r="4" spans="1:9" ht="16.5">
      <c r="A4" s="143" t="s">
        <v>312</v>
      </c>
      <c r="B4" s="142">
        <v>8.0399999999999999E-2</v>
      </c>
    </row>
    <row r="5" spans="1:9" ht="16.5">
      <c r="A5" s="143" t="s">
        <v>313</v>
      </c>
      <c r="B5" s="142">
        <v>-2.0000000000000001E-4</v>
      </c>
    </row>
    <row r="6" spans="1:9" ht="16.5">
      <c r="A6" s="143" t="s">
        <v>314</v>
      </c>
      <c r="B6" s="142">
        <v>2.53E-2</v>
      </c>
    </row>
    <row r="7" spans="1:9" ht="16.5">
      <c r="A7" s="143" t="s">
        <v>315</v>
      </c>
      <c r="B7" s="142">
        <v>-2.9999999999999997E-4</v>
      </c>
    </row>
    <row r="8" spans="1:9">
      <c r="A8" s="143" t="s">
        <v>316</v>
      </c>
      <c r="B8" s="142">
        <v>0.28000000000000003</v>
      </c>
    </row>
    <row r="9" spans="1:9">
      <c r="A9" s="143" t="s">
        <v>317</v>
      </c>
      <c r="B9" s="142">
        <v>0.27</v>
      </c>
    </row>
    <row r="10" spans="1:9" ht="17.100000000000001" thickBot="1">
      <c r="A10" s="128" t="s">
        <v>318</v>
      </c>
      <c r="B10" s="144">
        <v>1.49E-2</v>
      </c>
    </row>
    <row r="11" spans="1:9" ht="15" thickTop="1">
      <c r="A11" s="44" t="s">
        <v>319</v>
      </c>
    </row>
  </sheetData>
  <hyperlinks>
    <hyperlink ref="I2" location="Índice!A1" display="ÍNDICE" xr:uid="{A288BB78-F7ED-4E1C-BB78-ACDF7244A9F2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4519-51F5-41D6-9F33-CEF84AE4C79E}">
  <sheetPr>
    <tabColor rgb="FF29C5D1"/>
  </sheetPr>
  <dimension ref="A1:M28"/>
  <sheetViews>
    <sheetView workbookViewId="0"/>
  </sheetViews>
  <sheetFormatPr defaultColWidth="10.85546875" defaultRowHeight="14.45"/>
  <cols>
    <col min="1" max="1" width="10.85546875" style="25"/>
    <col min="2" max="4" width="15.5703125" style="25" customWidth="1"/>
    <col min="5" max="16384" width="10.85546875" style="25"/>
  </cols>
  <sheetData>
    <row r="1" spans="1:13" ht="21">
      <c r="A1" s="74" t="s">
        <v>320</v>
      </c>
      <c r="M1" s="32" t="s">
        <v>52</v>
      </c>
    </row>
    <row r="2" spans="1:13" ht="15.95" thickBot="1">
      <c r="A2" s="65" t="s">
        <v>321</v>
      </c>
    </row>
    <row r="3" spans="1:13" ht="15" thickTop="1">
      <c r="A3" s="68" t="s">
        <v>54</v>
      </c>
      <c r="B3" s="68" t="s">
        <v>322</v>
      </c>
      <c r="C3" s="68" t="s">
        <v>323</v>
      </c>
      <c r="D3" s="68" t="s">
        <v>324</v>
      </c>
    </row>
    <row r="4" spans="1:13">
      <c r="A4" s="25">
        <v>1994</v>
      </c>
      <c r="B4" s="118">
        <v>207.40258830000002</v>
      </c>
      <c r="C4" s="118">
        <v>243.72129527999999</v>
      </c>
      <c r="D4" s="118">
        <f>+B4-C4</f>
        <v>-36.318706979999973</v>
      </c>
    </row>
    <row r="5" spans="1:13">
      <c r="A5" s="25">
        <v>1995</v>
      </c>
      <c r="B5" s="118">
        <v>293.79855624999999</v>
      </c>
      <c r="C5" s="118">
        <v>302.99726841</v>
      </c>
      <c r="D5" s="118">
        <f t="shared" ref="D5:D26" si="0">+B5-C5</f>
        <v>-9.1987121600000137</v>
      </c>
    </row>
    <row r="6" spans="1:13">
      <c r="A6" s="25">
        <v>1996</v>
      </c>
      <c r="B6" s="118">
        <v>285.59562624</v>
      </c>
      <c r="C6" s="118">
        <v>258.92694554000002</v>
      </c>
      <c r="D6" s="118">
        <f t="shared" si="0"/>
        <v>26.668680699999982</v>
      </c>
    </row>
    <row r="7" spans="1:13">
      <c r="A7" s="25">
        <v>1997</v>
      </c>
      <c r="B7" s="118">
        <v>404.05509863999998</v>
      </c>
      <c r="C7" s="118">
        <v>269.23488802999998</v>
      </c>
      <c r="D7" s="118">
        <f t="shared" si="0"/>
        <v>134.82021061</v>
      </c>
    </row>
    <row r="8" spans="1:13">
      <c r="A8" s="25">
        <v>1998</v>
      </c>
      <c r="B8" s="118">
        <v>237.57817853999998</v>
      </c>
      <c r="C8" s="118">
        <v>294.39723795999998</v>
      </c>
      <c r="D8" s="118">
        <f t="shared" si="0"/>
        <v>-56.819059420000002</v>
      </c>
    </row>
    <row r="9" spans="1:13">
      <c r="A9" s="25">
        <v>1999</v>
      </c>
      <c r="B9" s="118">
        <v>168.88927774999999</v>
      </c>
      <c r="C9" s="118">
        <v>251.17407558000002</v>
      </c>
      <c r="D9" s="118">
        <f t="shared" si="0"/>
        <v>-82.284797830000031</v>
      </c>
    </row>
    <row r="10" spans="1:13">
      <c r="A10" s="25">
        <v>2000</v>
      </c>
      <c r="B10" s="118">
        <v>152.20986957</v>
      </c>
      <c r="C10" s="118">
        <v>342.02132843999999</v>
      </c>
      <c r="D10" s="118">
        <f t="shared" si="0"/>
        <v>-189.81145887</v>
      </c>
    </row>
    <row r="11" spans="1:13">
      <c r="A11" s="25">
        <v>2001</v>
      </c>
      <c r="B11" s="118">
        <v>79.907333640000004</v>
      </c>
      <c r="C11" s="118">
        <v>342.51133455000002</v>
      </c>
      <c r="D11" s="118">
        <f t="shared" si="0"/>
        <v>-262.60400091000002</v>
      </c>
    </row>
    <row r="12" spans="1:13">
      <c r="A12" s="25">
        <v>2002</v>
      </c>
      <c r="B12" s="118">
        <v>78.417961680000005</v>
      </c>
      <c r="C12" s="118">
        <v>308.09556379000003</v>
      </c>
      <c r="D12" s="118">
        <f t="shared" si="0"/>
        <v>-229.67760211000001</v>
      </c>
    </row>
    <row r="13" spans="1:13">
      <c r="A13" s="25">
        <v>2003</v>
      </c>
      <c r="B13" s="118">
        <v>76.820334040000006</v>
      </c>
      <c r="C13" s="118">
        <v>360.02396038000001</v>
      </c>
      <c r="D13" s="118">
        <f t="shared" si="0"/>
        <v>-283.20362634000003</v>
      </c>
    </row>
    <row r="14" spans="1:13">
      <c r="A14" s="25">
        <v>2004</v>
      </c>
      <c r="B14" s="118">
        <v>111.51295669</v>
      </c>
      <c r="C14" s="118">
        <v>438.38414017000002</v>
      </c>
      <c r="D14" s="118">
        <f t="shared" si="0"/>
        <v>-326.87118348000001</v>
      </c>
    </row>
    <row r="15" spans="1:13">
      <c r="A15" s="25">
        <v>2005</v>
      </c>
      <c r="B15" s="118">
        <v>174.3337228</v>
      </c>
      <c r="C15" s="118">
        <v>505.78545248</v>
      </c>
      <c r="D15" s="118">
        <f t="shared" si="0"/>
        <v>-331.45172967999997</v>
      </c>
    </row>
    <row r="16" spans="1:13">
      <c r="A16" s="25">
        <v>2006</v>
      </c>
      <c r="B16" s="118">
        <v>217.31809572999998</v>
      </c>
      <c r="C16" s="118">
        <v>565.69353107000006</v>
      </c>
      <c r="D16" s="118">
        <f t="shared" si="0"/>
        <v>-348.37543534000008</v>
      </c>
    </row>
    <row r="17" spans="1:4">
      <c r="A17" s="25">
        <v>2007</v>
      </c>
      <c r="B17" s="118">
        <v>251.72240653</v>
      </c>
      <c r="C17" s="118">
        <v>620.61042308000003</v>
      </c>
      <c r="D17" s="118">
        <f t="shared" si="0"/>
        <v>-368.88801655000003</v>
      </c>
    </row>
    <row r="18" spans="1:4">
      <c r="A18" s="25">
        <v>2008</v>
      </c>
      <c r="B18" s="118">
        <v>317.25015063999996</v>
      </c>
      <c r="C18" s="118">
        <v>690.21998299000006</v>
      </c>
      <c r="D18" s="118">
        <f t="shared" si="0"/>
        <v>-372.9698323500001</v>
      </c>
    </row>
    <row r="19" spans="1:4">
      <c r="A19" s="25">
        <v>2009</v>
      </c>
      <c r="B19" s="118">
        <v>221.449738</v>
      </c>
      <c r="C19" s="118">
        <v>536.37266104000003</v>
      </c>
      <c r="D19" s="118">
        <f t="shared" si="0"/>
        <v>-314.92292304</v>
      </c>
    </row>
    <row r="20" spans="1:4">
      <c r="A20" s="25">
        <v>2010</v>
      </c>
      <c r="B20" s="118">
        <v>194.17591408999999</v>
      </c>
      <c r="C20" s="118">
        <v>556.91770585000006</v>
      </c>
      <c r="D20" s="118">
        <f t="shared" si="0"/>
        <v>-362.74179176000007</v>
      </c>
    </row>
    <row r="21" spans="1:4">
      <c r="A21" s="25">
        <v>2011</v>
      </c>
      <c r="B21" s="118">
        <v>317.90513122999999</v>
      </c>
      <c r="C21" s="118">
        <v>599.28925341999991</v>
      </c>
      <c r="D21" s="118">
        <f t="shared" si="0"/>
        <v>-281.38412218999991</v>
      </c>
    </row>
    <row r="22" spans="1:4">
      <c r="A22" s="25">
        <v>2012</v>
      </c>
      <c r="B22" s="118">
        <v>242.45834667</v>
      </c>
      <c r="C22" s="118">
        <v>568.07936059999997</v>
      </c>
      <c r="D22" s="118">
        <f t="shared" si="0"/>
        <v>-325.62101393</v>
      </c>
    </row>
    <row r="23" spans="1:4">
      <c r="A23" s="25">
        <v>2013</v>
      </c>
      <c r="B23" s="118">
        <v>230.17168425999998</v>
      </c>
      <c r="C23" s="118">
        <v>687.87922695000009</v>
      </c>
      <c r="D23" s="118">
        <f t="shared" si="0"/>
        <v>-457.70754269000008</v>
      </c>
    </row>
    <row r="24" spans="1:4">
      <c r="A24" s="25">
        <v>2014</v>
      </c>
      <c r="B24" s="118">
        <v>184.89007888999998</v>
      </c>
      <c r="C24" s="118">
        <v>617.25434607</v>
      </c>
      <c r="D24" s="118">
        <f t="shared" si="0"/>
        <v>-432.36426718000001</v>
      </c>
    </row>
    <row r="25" spans="1:4">
      <c r="A25" s="25">
        <v>2015</v>
      </c>
      <c r="B25" s="118">
        <v>157.71528696000001</v>
      </c>
      <c r="C25" s="118">
        <v>669.16227378999997</v>
      </c>
      <c r="D25" s="118">
        <f t="shared" si="0"/>
        <v>-511.44698682999996</v>
      </c>
    </row>
    <row r="26" spans="1:4" ht="15" thickBot="1">
      <c r="A26" s="28">
        <v>2016</v>
      </c>
      <c r="B26" s="121">
        <v>163.76956565</v>
      </c>
      <c r="C26" s="121">
        <v>611.03172927000003</v>
      </c>
      <c r="D26" s="121">
        <f t="shared" si="0"/>
        <v>-447.26216362000002</v>
      </c>
    </row>
    <row r="27" spans="1:4" ht="15" thickTop="1">
      <c r="A27" s="94" t="s">
        <v>325</v>
      </c>
    </row>
    <row r="28" spans="1:4">
      <c r="A28" s="94" t="s">
        <v>326</v>
      </c>
    </row>
  </sheetData>
  <hyperlinks>
    <hyperlink ref="M1" location="Índice!A1" display="ÍNDICE" xr:uid="{300584B8-306E-4E95-A62B-C5B50BB45345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ED32-A759-4E51-B799-ACBEC794F0BE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32" t="s">
        <v>52</v>
      </c>
    </row>
  </sheetData>
  <hyperlinks>
    <hyperlink ref="O1" location="Índice!A1" display="ÍNDICE" xr:uid="{7367D871-9D2E-45F2-9AAD-AC0C2997747F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DED3-9B14-478D-8BBF-E290C9CAA64D}">
  <sheetPr>
    <tabColor rgb="FF29C5D1"/>
  </sheetPr>
  <dimension ref="A1:N10"/>
  <sheetViews>
    <sheetView workbookViewId="0"/>
  </sheetViews>
  <sheetFormatPr defaultColWidth="11.42578125" defaultRowHeight="14.45"/>
  <sheetData>
    <row r="1" spans="1:14" ht="21">
      <c r="A1" s="74" t="s">
        <v>327</v>
      </c>
      <c r="N1" s="32" t="s">
        <v>52</v>
      </c>
    </row>
    <row r="2" spans="1:14" ht="15.95" thickBot="1">
      <c r="A2" s="65" t="s">
        <v>328</v>
      </c>
    </row>
    <row r="3" spans="1:14" ht="15" thickTop="1">
      <c r="A3" s="68" t="s">
        <v>54</v>
      </c>
      <c r="B3" s="68" t="s">
        <v>329</v>
      </c>
      <c r="C3" s="68" t="s">
        <v>330</v>
      </c>
      <c r="D3" s="68" t="s">
        <v>331</v>
      </c>
    </row>
    <row r="4" spans="1:14">
      <c r="A4" s="25">
        <v>2010</v>
      </c>
      <c r="B4" s="118">
        <v>0.49583068184437196</v>
      </c>
      <c r="C4" s="118">
        <v>0.53090479831993986</v>
      </c>
      <c r="D4" s="118">
        <v>0.46</v>
      </c>
    </row>
    <row r="5" spans="1:14">
      <c r="A5" s="25">
        <v>2011</v>
      </c>
      <c r="B5" s="118">
        <v>0.48398059037450347</v>
      </c>
      <c r="C5" s="118">
        <v>0.51912477576270921</v>
      </c>
      <c r="D5" s="118">
        <v>0.44</v>
      </c>
    </row>
    <row r="6" spans="1:14">
      <c r="A6" s="25">
        <v>2012</v>
      </c>
      <c r="B6" s="118">
        <v>0.48362954925642049</v>
      </c>
      <c r="C6" s="118">
        <v>0.51599020616088298</v>
      </c>
      <c r="D6" s="118">
        <v>0.41</v>
      </c>
    </row>
    <row r="7" spans="1:14">
      <c r="A7" s="25">
        <v>2013</v>
      </c>
      <c r="B7" s="118">
        <v>0.49693944681944158</v>
      </c>
      <c r="C7" s="118">
        <v>0.53060052152080672</v>
      </c>
      <c r="D7" s="118">
        <v>0.4</v>
      </c>
    </row>
    <row r="8" spans="1:14">
      <c r="A8" s="25">
        <v>2014</v>
      </c>
      <c r="B8" s="118">
        <v>0.48437449413474948</v>
      </c>
      <c r="C8" s="118">
        <v>0.51840923768097869</v>
      </c>
      <c r="D8" s="118">
        <v>0.38</v>
      </c>
    </row>
    <row r="9" spans="1:14" ht="15" thickBot="1">
      <c r="A9" s="28">
        <v>2015</v>
      </c>
      <c r="B9" s="121">
        <v>0.47147365517951351</v>
      </c>
      <c r="C9" s="121">
        <v>0.50795663752319242</v>
      </c>
      <c r="D9" s="121">
        <v>0.37</v>
      </c>
    </row>
    <row r="10" spans="1:14" ht="15" thickTop="1">
      <c r="A10" t="s">
        <v>332</v>
      </c>
    </row>
  </sheetData>
  <hyperlinks>
    <hyperlink ref="N1" location="Índice!A1" display="ÍNDICE" xr:uid="{EA46C8C1-6E7C-4FA5-BE09-65F6C4DACF90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001F-9550-48F3-82D1-A9A75066881E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32" t="s">
        <v>52</v>
      </c>
    </row>
  </sheetData>
  <hyperlinks>
    <hyperlink ref="N1" location="Índice!A1" display="ÍNDICE" xr:uid="{47B96DE5-D597-4FAC-87BB-7F54BEE223CB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17C2-434A-42D0-8A21-B03D124D0A90}">
  <sheetPr>
    <tabColor rgb="FF29C5D1"/>
  </sheetPr>
  <dimension ref="A1:O11"/>
  <sheetViews>
    <sheetView workbookViewId="0"/>
  </sheetViews>
  <sheetFormatPr defaultColWidth="10.85546875" defaultRowHeight="14.45"/>
  <cols>
    <col min="1" max="16384" width="10.85546875" style="25"/>
  </cols>
  <sheetData>
    <row r="1" spans="1:15" ht="21">
      <c r="A1" s="74" t="s">
        <v>333</v>
      </c>
    </row>
    <row r="2" spans="1:15" ht="15.95" thickBot="1">
      <c r="A2" s="65" t="s">
        <v>328</v>
      </c>
      <c r="N2" s="32" t="s">
        <v>52</v>
      </c>
    </row>
    <row r="3" spans="1:15" ht="15" thickTop="1">
      <c r="A3" s="184" t="s">
        <v>54</v>
      </c>
      <c r="B3" s="184" t="s">
        <v>334</v>
      </c>
      <c r="C3" s="184"/>
      <c r="D3" s="184"/>
      <c r="E3" s="184"/>
      <c r="F3" s="184" t="s">
        <v>335</v>
      </c>
      <c r="G3" s="184"/>
      <c r="H3" s="184"/>
      <c r="I3" s="184"/>
      <c r="J3" s="184" t="s">
        <v>334</v>
      </c>
      <c r="K3" s="184"/>
      <c r="L3" s="184"/>
      <c r="M3" s="184" t="s">
        <v>335</v>
      </c>
      <c r="N3" s="184"/>
      <c r="O3" s="184"/>
    </row>
    <row r="4" spans="1:15" ht="29.1">
      <c r="A4" s="185"/>
      <c r="B4" s="147" t="s">
        <v>336</v>
      </c>
      <c r="C4" s="147" t="s">
        <v>337</v>
      </c>
      <c r="D4" s="147" t="s">
        <v>338</v>
      </c>
      <c r="E4" s="147" t="s">
        <v>339</v>
      </c>
      <c r="F4" s="147" t="s">
        <v>336</v>
      </c>
      <c r="G4" s="147" t="s">
        <v>337</v>
      </c>
      <c r="H4" s="147" t="s">
        <v>338</v>
      </c>
      <c r="I4" s="147" t="s">
        <v>339</v>
      </c>
      <c r="J4" s="147" t="s">
        <v>339</v>
      </c>
      <c r="K4" s="147" t="s">
        <v>337</v>
      </c>
      <c r="L4" s="147" t="s">
        <v>338</v>
      </c>
      <c r="M4" s="147" t="s">
        <v>339</v>
      </c>
      <c r="N4" s="147" t="s">
        <v>337</v>
      </c>
      <c r="O4" s="147" t="s">
        <v>338</v>
      </c>
    </row>
    <row r="5" spans="1:15">
      <c r="A5" s="25">
        <v>2010</v>
      </c>
      <c r="B5" s="61">
        <v>1003722</v>
      </c>
      <c r="C5" s="61">
        <v>176493</v>
      </c>
      <c r="D5" s="61">
        <v>399984</v>
      </c>
      <c r="E5" s="61">
        <f>SUM(C5:D5)</f>
        <v>576477</v>
      </c>
      <c r="F5" s="61">
        <v>901645</v>
      </c>
      <c r="G5" s="61">
        <v>268379</v>
      </c>
      <c r="H5" s="61">
        <v>410175</v>
      </c>
      <c r="I5" s="61">
        <f>SUM(G5:H5)</f>
        <v>678554</v>
      </c>
      <c r="J5" s="100">
        <f>E5/(SUM(B5:D5))</f>
        <v>0.36481291280402023</v>
      </c>
      <c r="K5" s="100">
        <f>C5/(SUM(B5:D5))</f>
        <v>0.11169036304921089</v>
      </c>
      <c r="L5" s="100">
        <f>D5/(SUM(B5:D5))</f>
        <v>0.25312254975480936</v>
      </c>
      <c r="M5" s="100">
        <f>I5/(SUM(F5:H5))</f>
        <v>0.42941047298473167</v>
      </c>
      <c r="N5" s="100">
        <f>G5/(SUM(F5:H5))</f>
        <v>0.16983873550103501</v>
      </c>
      <c r="O5" s="100">
        <f>H5/(SUM(F5:H5))</f>
        <v>0.25957173748369666</v>
      </c>
    </row>
    <row r="6" spans="1:15">
      <c r="A6" s="25">
        <v>2011</v>
      </c>
      <c r="B6" s="61">
        <v>946759</v>
      </c>
      <c r="C6" s="61">
        <v>194802</v>
      </c>
      <c r="D6" s="61">
        <v>451072</v>
      </c>
      <c r="E6" s="61">
        <f t="shared" ref="E6:E10" si="0">SUM(C6:D6)</f>
        <v>645874</v>
      </c>
      <c r="F6" s="61">
        <v>851619</v>
      </c>
      <c r="G6" s="61">
        <v>290856</v>
      </c>
      <c r="H6" s="61">
        <v>450158</v>
      </c>
      <c r="I6" s="61">
        <f t="shared" ref="I6:I10" si="1">SUM(G6:H6)</f>
        <v>741014</v>
      </c>
      <c r="J6" s="100">
        <f t="shared" ref="J6:J10" si="2">E6/(SUM(B6:D6))</f>
        <v>0.40553850133709396</v>
      </c>
      <c r="K6" s="100">
        <f t="shared" ref="K6:K10" si="3">C6/(SUM(B6:D6))</f>
        <v>0.12231443151058656</v>
      </c>
      <c r="L6" s="100">
        <f t="shared" ref="L6:L10" si="4">D6/(SUM(B6:D6))</f>
        <v>0.28322406982650744</v>
      </c>
      <c r="M6" s="100">
        <f t="shared" ref="M6:M10" si="5">I6/(SUM(F6:H6))</f>
        <v>0.46527605543775624</v>
      </c>
      <c r="N6" s="100">
        <f t="shared" ref="N6:N10" si="6">G6/(SUM(F6:H6))</f>
        <v>0.18262587802714123</v>
      </c>
      <c r="O6" s="100">
        <f t="shared" ref="O6:O10" si="7">H6/(SUM(F6:H6))</f>
        <v>0.28265017741061499</v>
      </c>
    </row>
    <row r="7" spans="1:15">
      <c r="A7" s="25">
        <v>2012</v>
      </c>
      <c r="B7" s="61">
        <v>1066079</v>
      </c>
      <c r="C7" s="61">
        <v>145551</v>
      </c>
      <c r="D7" s="61">
        <v>416367</v>
      </c>
      <c r="E7" s="61">
        <f t="shared" si="0"/>
        <v>561918</v>
      </c>
      <c r="F7" s="61">
        <v>966250</v>
      </c>
      <c r="G7" s="61">
        <v>228837</v>
      </c>
      <c r="H7" s="61">
        <v>432756</v>
      </c>
      <c r="I7" s="61">
        <f t="shared" si="1"/>
        <v>661593</v>
      </c>
      <c r="J7" s="100">
        <f t="shared" si="2"/>
        <v>0.34515911270106764</v>
      </c>
      <c r="K7" s="100">
        <f t="shared" si="3"/>
        <v>8.9404955905938402E-2</v>
      </c>
      <c r="L7" s="100">
        <f t="shared" si="4"/>
        <v>0.25575415679512925</v>
      </c>
      <c r="M7" s="100">
        <f t="shared" si="5"/>
        <v>0.40642310099929785</v>
      </c>
      <c r="N7" s="100">
        <f t="shared" si="6"/>
        <v>0.14057682466920951</v>
      </c>
      <c r="O7" s="100">
        <f t="shared" si="7"/>
        <v>0.26584627633008834</v>
      </c>
    </row>
    <row r="8" spans="1:15">
      <c r="A8" s="25">
        <v>2013</v>
      </c>
      <c r="B8" s="61">
        <v>1174342</v>
      </c>
      <c r="C8" s="61">
        <v>118578</v>
      </c>
      <c r="D8" s="61">
        <v>374636</v>
      </c>
      <c r="E8" s="61">
        <f t="shared" si="0"/>
        <v>493214</v>
      </c>
      <c r="F8" s="61">
        <v>1027277</v>
      </c>
      <c r="G8" s="61">
        <v>228294</v>
      </c>
      <c r="H8" s="61">
        <v>411985</v>
      </c>
      <c r="I8" s="61">
        <f t="shared" si="1"/>
        <v>640279</v>
      </c>
      <c r="J8" s="100">
        <f t="shared" si="2"/>
        <v>0.29577057682020874</v>
      </c>
      <c r="K8" s="100">
        <f t="shared" si="3"/>
        <v>7.1108856314270705E-2</v>
      </c>
      <c r="L8" s="100">
        <f t="shared" si="4"/>
        <v>0.22466172050593802</v>
      </c>
      <c r="M8" s="100">
        <f t="shared" si="5"/>
        <v>0.38396251760060829</v>
      </c>
      <c r="N8" s="100">
        <f t="shared" si="6"/>
        <v>0.136903348373308</v>
      </c>
      <c r="O8" s="100">
        <f t="shared" si="7"/>
        <v>0.24705916922730031</v>
      </c>
    </row>
    <row r="9" spans="1:15">
      <c r="A9" s="25">
        <v>2014</v>
      </c>
      <c r="B9" s="61">
        <v>1173272</v>
      </c>
      <c r="C9" s="61">
        <v>130307</v>
      </c>
      <c r="D9" s="61">
        <v>418496</v>
      </c>
      <c r="E9" s="61">
        <f t="shared" si="0"/>
        <v>548803</v>
      </c>
      <c r="F9" s="61">
        <v>1069870</v>
      </c>
      <c r="G9" s="61">
        <v>225875</v>
      </c>
      <c r="H9" s="61">
        <v>426330</v>
      </c>
      <c r="I9" s="61">
        <f t="shared" si="1"/>
        <v>652205</v>
      </c>
      <c r="J9" s="100">
        <f t="shared" si="2"/>
        <v>0.31868704905419332</v>
      </c>
      <c r="K9" s="100">
        <f t="shared" si="3"/>
        <v>7.5668597476881094E-2</v>
      </c>
      <c r="L9" s="100">
        <f t="shared" si="4"/>
        <v>0.24301845157731225</v>
      </c>
      <c r="M9" s="100">
        <f t="shared" si="5"/>
        <v>0.37873205290129641</v>
      </c>
      <c r="N9" s="100">
        <f t="shared" si="6"/>
        <v>0.13116443825036656</v>
      </c>
      <c r="O9" s="100">
        <f t="shared" si="7"/>
        <v>0.24756761465092983</v>
      </c>
    </row>
    <row r="10" spans="1:15" ht="15" thickBot="1">
      <c r="A10" s="28">
        <v>2015</v>
      </c>
      <c r="B10" s="62">
        <v>1147665</v>
      </c>
      <c r="C10" s="62">
        <v>142658</v>
      </c>
      <c r="D10" s="62">
        <v>471449</v>
      </c>
      <c r="E10" s="62">
        <f t="shared" si="0"/>
        <v>614107</v>
      </c>
      <c r="F10" s="62">
        <v>1035688</v>
      </c>
      <c r="G10" s="62">
        <v>249141</v>
      </c>
      <c r="H10" s="62">
        <v>476943</v>
      </c>
      <c r="I10" s="62">
        <f t="shared" si="1"/>
        <v>726084</v>
      </c>
      <c r="J10" s="146">
        <f t="shared" si="2"/>
        <v>0.34857348169910751</v>
      </c>
      <c r="K10" s="146">
        <f t="shared" si="3"/>
        <v>8.0974155566100492E-2</v>
      </c>
      <c r="L10" s="146">
        <f t="shared" si="4"/>
        <v>0.26759932613300702</v>
      </c>
      <c r="M10" s="146">
        <f t="shared" si="5"/>
        <v>0.41213278449197738</v>
      </c>
      <c r="N10" s="146">
        <f t="shared" si="6"/>
        <v>0.14141500716324246</v>
      </c>
      <c r="O10" s="146">
        <f t="shared" si="7"/>
        <v>0.27071777732873492</v>
      </c>
    </row>
    <row r="11" spans="1:15" ht="15" thickTop="1"/>
  </sheetData>
  <mergeCells count="5">
    <mergeCell ref="F3:I3"/>
    <mergeCell ref="J3:L3"/>
    <mergeCell ref="M3:O3"/>
    <mergeCell ref="A3:A4"/>
    <mergeCell ref="B3:E3"/>
  </mergeCells>
  <hyperlinks>
    <hyperlink ref="N2" location="Índice!A1" display="ÍNDICE" xr:uid="{70BAC681-C6D4-4A05-8F57-0897061ABD3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27EC-B603-4883-A443-26961D1D77F0}">
  <sheetPr>
    <tabColor rgb="FF29C5D1"/>
  </sheetPr>
  <dimension ref="A1:L8"/>
  <sheetViews>
    <sheetView workbookViewId="0">
      <selection activeCell="L1" sqref="L1"/>
    </sheetView>
  </sheetViews>
  <sheetFormatPr defaultColWidth="11.42578125" defaultRowHeight="14.45"/>
  <cols>
    <col min="1" max="5" width="15.5703125" customWidth="1"/>
  </cols>
  <sheetData>
    <row r="1" spans="1:12" ht="21">
      <c r="A1" s="74" t="s">
        <v>340</v>
      </c>
      <c r="L1" s="32" t="s">
        <v>52</v>
      </c>
    </row>
    <row r="2" spans="1:12" ht="15.95" thickBot="1">
      <c r="A2" s="65" t="s">
        <v>341</v>
      </c>
    </row>
    <row r="3" spans="1:12" ht="45" customHeight="1" thickTop="1">
      <c r="A3" s="30" t="s">
        <v>342</v>
      </c>
      <c r="B3" s="30" t="s">
        <v>343</v>
      </c>
      <c r="C3" s="30" t="s">
        <v>344</v>
      </c>
      <c r="D3" s="30" t="s">
        <v>345</v>
      </c>
      <c r="E3" s="30" t="s">
        <v>206</v>
      </c>
    </row>
    <row r="4" spans="1:12" ht="30" customHeight="1">
      <c r="A4" s="148" t="s">
        <v>346</v>
      </c>
      <c r="B4" s="149">
        <v>142658</v>
      </c>
      <c r="C4" s="150">
        <v>0</v>
      </c>
      <c r="D4" s="150">
        <v>0</v>
      </c>
      <c r="E4" s="149">
        <f>SUM(B4:D4)</f>
        <v>142658</v>
      </c>
    </row>
    <row r="5" spans="1:12" ht="30" customHeight="1">
      <c r="A5" s="148" t="s">
        <v>347</v>
      </c>
      <c r="B5" s="149">
        <v>48275</v>
      </c>
      <c r="C5" s="149">
        <v>423174</v>
      </c>
      <c r="D5" s="150">
        <v>0</v>
      </c>
      <c r="E5" s="149">
        <f t="shared" ref="E5:E7" si="0">SUM(B5:D5)</f>
        <v>471449</v>
      </c>
    </row>
    <row r="6" spans="1:12" ht="30" customHeight="1">
      <c r="A6" s="148" t="s">
        <v>348</v>
      </c>
      <c r="B6" s="149">
        <v>58208</v>
      </c>
      <c r="C6" s="149">
        <v>53769</v>
      </c>
      <c r="D6" s="150">
        <v>1035688</v>
      </c>
      <c r="E6" s="149">
        <f t="shared" si="0"/>
        <v>1147665</v>
      </c>
    </row>
    <row r="7" spans="1:12" ht="30" customHeight="1" thickBot="1">
      <c r="A7" s="107" t="s">
        <v>206</v>
      </c>
      <c r="B7" s="151">
        <f>SUM(B4:B6)</f>
        <v>249141</v>
      </c>
      <c r="C7" s="151">
        <f t="shared" ref="C7:D7" si="1">SUM(C4:C6)</f>
        <v>476943</v>
      </c>
      <c r="D7" s="151">
        <f t="shared" si="1"/>
        <v>1035688</v>
      </c>
      <c r="E7" s="151">
        <f t="shared" si="0"/>
        <v>1761772</v>
      </c>
    </row>
    <row r="8" spans="1:12" ht="15" thickTop="1">
      <c r="A8" t="s">
        <v>349</v>
      </c>
    </row>
  </sheetData>
  <hyperlinks>
    <hyperlink ref="L1" location="Índice!A1" display="ÍNDICE" xr:uid="{155794DA-BE14-4F02-B0A0-0E6498642C22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4C18-0B79-45B6-9A20-A0CC3F737109}">
  <sheetPr>
    <tabColor rgb="FF29C5D1"/>
  </sheetPr>
  <dimension ref="A1:M15"/>
  <sheetViews>
    <sheetView workbookViewId="0">
      <selection activeCell="M1" sqref="M1"/>
    </sheetView>
  </sheetViews>
  <sheetFormatPr defaultColWidth="11.42578125" defaultRowHeight="14.45"/>
  <cols>
    <col min="2" max="4" width="15.5703125" customWidth="1"/>
  </cols>
  <sheetData>
    <row r="1" spans="1:13" ht="21">
      <c r="A1" s="74" t="s">
        <v>350</v>
      </c>
      <c r="M1" s="32" t="s">
        <v>52</v>
      </c>
    </row>
    <row r="2" spans="1:13" ht="15.95" thickBot="1">
      <c r="A2" s="65" t="s">
        <v>341</v>
      </c>
    </row>
    <row r="3" spans="1:13" ht="30" customHeight="1" thickTop="1">
      <c r="A3" s="179" t="s">
        <v>351</v>
      </c>
      <c r="B3" s="176" t="s">
        <v>352</v>
      </c>
      <c r="C3" s="176"/>
      <c r="D3" s="186" t="s">
        <v>353</v>
      </c>
    </row>
    <row r="4" spans="1:13">
      <c r="A4" s="181"/>
      <c r="B4" s="137" t="s">
        <v>354</v>
      </c>
      <c r="C4" s="137" t="s">
        <v>355</v>
      </c>
      <c r="D4" s="187"/>
    </row>
    <row r="5" spans="1:13">
      <c r="A5" s="153">
        <v>1</v>
      </c>
      <c r="B5" s="153">
        <v>33.68</v>
      </c>
      <c r="C5" s="153">
        <v>16.68</v>
      </c>
      <c r="D5" s="154">
        <f>(B5-C5)/B5</f>
        <v>0.50475059382422804</v>
      </c>
    </row>
    <row r="6" spans="1:13">
      <c r="A6" s="25">
        <v>2</v>
      </c>
      <c r="B6" s="25">
        <v>55.89</v>
      </c>
      <c r="C6" s="25">
        <v>43.89</v>
      </c>
      <c r="D6" s="152">
        <f t="shared" ref="D6:D14" si="0">(B6-C6)/B6</f>
        <v>0.21470746108427269</v>
      </c>
    </row>
    <row r="7" spans="1:13">
      <c r="A7" s="25">
        <v>3</v>
      </c>
      <c r="B7" s="25">
        <v>73.89</v>
      </c>
      <c r="C7" s="25">
        <v>62.46</v>
      </c>
      <c r="D7" s="152">
        <f t="shared" si="0"/>
        <v>0.15468940316686966</v>
      </c>
    </row>
    <row r="8" spans="1:13">
      <c r="A8" s="25">
        <v>4</v>
      </c>
      <c r="B8" s="25">
        <v>91.85</v>
      </c>
      <c r="C8" s="25">
        <v>80.47</v>
      </c>
      <c r="D8" s="152">
        <f t="shared" si="0"/>
        <v>0.12389765922700051</v>
      </c>
    </row>
    <row r="9" spans="1:13">
      <c r="A9" s="25">
        <v>5</v>
      </c>
      <c r="B9" s="25">
        <v>110.44</v>
      </c>
      <c r="C9" s="25">
        <v>99.24</v>
      </c>
      <c r="D9" s="152">
        <f t="shared" si="0"/>
        <v>0.10141253169141617</v>
      </c>
    </row>
    <row r="10" spans="1:13">
      <c r="A10" s="25">
        <v>6</v>
      </c>
      <c r="B10" s="25">
        <v>132.69999999999999</v>
      </c>
      <c r="C10" s="25">
        <v>120.97</v>
      </c>
      <c r="D10" s="152">
        <f t="shared" si="0"/>
        <v>8.8394875659381991E-2</v>
      </c>
    </row>
    <row r="11" spans="1:13">
      <c r="A11" s="25">
        <v>7</v>
      </c>
      <c r="B11" s="25">
        <v>160.22999999999999</v>
      </c>
      <c r="C11" s="25">
        <v>147.69999999999999</v>
      </c>
      <c r="D11" s="152">
        <f t="shared" si="0"/>
        <v>7.8200087374399319E-2</v>
      </c>
    </row>
    <row r="12" spans="1:13">
      <c r="A12" s="25">
        <v>8</v>
      </c>
      <c r="B12" s="25">
        <v>198.59</v>
      </c>
      <c r="C12" s="25">
        <v>185.33</v>
      </c>
      <c r="D12" s="152">
        <f t="shared" si="0"/>
        <v>6.6770733672390309E-2</v>
      </c>
    </row>
    <row r="13" spans="1:13">
      <c r="A13" s="25">
        <v>9</v>
      </c>
      <c r="B13" s="25">
        <v>266.77</v>
      </c>
      <c r="C13" s="25">
        <v>250.94</v>
      </c>
      <c r="D13" s="152">
        <f t="shared" si="0"/>
        <v>5.9339505941447636E-2</v>
      </c>
    </row>
    <row r="14" spans="1:13" ht="15" thickBot="1">
      <c r="A14" s="28">
        <v>10</v>
      </c>
      <c r="B14" s="28">
        <v>582.27</v>
      </c>
      <c r="C14" s="28">
        <v>557.44000000000005</v>
      </c>
      <c r="D14" s="155">
        <f t="shared" si="0"/>
        <v>4.2643447198035152E-2</v>
      </c>
    </row>
    <row r="15" spans="1:13" ht="15" thickTop="1">
      <c r="A15" t="s">
        <v>356</v>
      </c>
    </row>
  </sheetData>
  <mergeCells count="3">
    <mergeCell ref="A3:A4"/>
    <mergeCell ref="B3:C3"/>
    <mergeCell ref="D3:D4"/>
  </mergeCells>
  <hyperlinks>
    <hyperlink ref="M1" location="Índice!A1" display="ÍNDICE" xr:uid="{9204DF74-8EB3-4BCE-9274-F16358B5A307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CD1F-5AE9-49A4-BFD8-4BB59590D9BE}">
  <sheetPr>
    <tabColor rgb="FF40A682"/>
  </sheetPr>
  <dimension ref="A1:M21"/>
  <sheetViews>
    <sheetView workbookViewId="0">
      <selection activeCell="M1" sqref="M1"/>
    </sheetView>
  </sheetViews>
  <sheetFormatPr defaultColWidth="10.85546875" defaultRowHeight="14.45"/>
  <cols>
    <col min="1" max="1" width="10.85546875" style="44"/>
    <col min="2" max="2" width="17.140625" style="44" customWidth="1"/>
    <col min="3" max="3" width="16.5703125" style="44" customWidth="1"/>
    <col min="4" max="4" width="17.140625" style="44" customWidth="1"/>
    <col min="5" max="16384" width="10.85546875" style="44"/>
  </cols>
  <sheetData>
    <row r="1" spans="1:13" ht="21">
      <c r="A1" s="58" t="s">
        <v>357</v>
      </c>
      <c r="B1" s="156"/>
      <c r="M1" s="32" t="s">
        <v>52</v>
      </c>
    </row>
    <row r="2" spans="1:13" ht="15.95" thickBot="1">
      <c r="A2" s="158" t="s">
        <v>358</v>
      </c>
      <c r="B2" s="156"/>
    </row>
    <row r="3" spans="1:13" ht="29.45" thickTop="1">
      <c r="A3" s="67" t="s">
        <v>54</v>
      </c>
      <c r="B3" s="68" t="s">
        <v>359</v>
      </c>
      <c r="C3" s="68" t="s">
        <v>360</v>
      </c>
      <c r="D3" s="68" t="s">
        <v>361</v>
      </c>
    </row>
    <row r="4" spans="1:13">
      <c r="A4" s="66">
        <v>1990</v>
      </c>
      <c r="B4" s="159"/>
      <c r="C4" s="157">
        <v>4.7439795565419732E-2</v>
      </c>
      <c r="D4" s="157">
        <v>3.6991567029999999E-2</v>
      </c>
    </row>
    <row r="5" spans="1:13">
      <c r="A5" s="66">
        <v>1991</v>
      </c>
      <c r="B5" s="157">
        <v>0.63646022991637385</v>
      </c>
      <c r="C5" s="157">
        <v>6.8052930056710745E-2</v>
      </c>
      <c r="D5" s="157">
        <v>3.3285130789999999E-2</v>
      </c>
    </row>
    <row r="6" spans="1:13">
      <c r="A6" s="66">
        <v>1992</v>
      </c>
      <c r="B6" s="157">
        <v>0.67633872243559079</v>
      </c>
      <c r="C6" s="157">
        <v>4.2557639120680758E-2</v>
      </c>
      <c r="D6" s="157">
        <v>2.2795505810000002E-2</v>
      </c>
    </row>
    <row r="7" spans="1:13">
      <c r="A7" s="66">
        <v>1993</v>
      </c>
      <c r="B7" s="157">
        <v>0.77350423360136866</v>
      </c>
      <c r="C7" s="157">
        <v>8.5159018138351E-2</v>
      </c>
      <c r="D7" s="157">
        <v>2.3792614819999999E-2</v>
      </c>
    </row>
    <row r="8" spans="1:13">
      <c r="A8" s="66">
        <v>1994</v>
      </c>
      <c r="B8" s="157">
        <v>1.2168599863394709</v>
      </c>
      <c r="C8" s="157">
        <v>9.8919245841590564E-2</v>
      </c>
      <c r="D8" s="157">
        <v>2.1281328739999997E-2</v>
      </c>
    </row>
    <row r="9" spans="1:13">
      <c r="A9" s="66">
        <v>1995</v>
      </c>
      <c r="B9" s="157">
        <v>0.94666952676440663</v>
      </c>
      <c r="C9" s="157">
        <v>0.10434959986520113</v>
      </c>
      <c r="D9" s="157">
        <v>2.0856766449999998E-2</v>
      </c>
    </row>
    <row r="10" spans="1:13">
      <c r="A10" s="66">
        <v>1996</v>
      </c>
      <c r="B10" s="157">
        <v>0.92216119467156799</v>
      </c>
      <c r="C10" s="157">
        <v>6.757649059695893E-2</v>
      </c>
      <c r="D10" s="157">
        <v>1.8255534309999998E-2</v>
      </c>
    </row>
    <row r="11" spans="1:13">
      <c r="A11" s="66">
        <v>1997</v>
      </c>
      <c r="B11" s="157">
        <v>0.682684273317263</v>
      </c>
      <c r="C11" s="157">
        <v>3.5445894293025616E-2</v>
      </c>
      <c r="D11" s="157">
        <v>1.7115036449999999E-2</v>
      </c>
    </row>
    <row r="12" spans="1:13">
      <c r="A12" s="66">
        <v>1998</v>
      </c>
      <c r="B12" s="157">
        <v>0.69045038168397266</v>
      </c>
      <c r="C12" s="157">
        <v>3.9498464902140568E-2</v>
      </c>
      <c r="D12" s="157">
        <v>1.0852561990000001E-2</v>
      </c>
    </row>
    <row r="13" spans="1:13">
      <c r="A13" s="66">
        <v>1999</v>
      </c>
      <c r="B13" s="157">
        <v>0.34255645673160562</v>
      </c>
      <c r="C13" s="157">
        <v>3.3904759133645255E-3</v>
      </c>
      <c r="D13" s="157">
        <v>1.530321885E-2</v>
      </c>
    </row>
    <row r="14" spans="1:13">
      <c r="A14" s="66">
        <v>2000</v>
      </c>
      <c r="B14" s="157">
        <v>0.74935505633326904</v>
      </c>
      <c r="C14" s="157">
        <v>3.1499068680003857E-2</v>
      </c>
      <c r="D14" s="157">
        <v>2.2755198050000001E-2</v>
      </c>
    </row>
    <row r="15" spans="1:13">
      <c r="A15" s="66">
        <v>2001</v>
      </c>
      <c r="B15" s="157">
        <v>0.17696543657075572</v>
      </c>
      <c r="C15" s="157">
        <v>3.3996688912855573E-2</v>
      </c>
      <c r="D15" s="157">
        <v>2.2789008869999999E-2</v>
      </c>
    </row>
    <row r="16" spans="1:13">
      <c r="A16" s="66">
        <v>2002</v>
      </c>
      <c r="B16" s="157">
        <v>0.85585052894688729</v>
      </c>
      <c r="C16" s="157">
        <v>1.2073344948627919E-2</v>
      </c>
      <c r="D16" s="157">
        <v>1.5351245920000001E-2</v>
      </c>
    </row>
    <row r="17" spans="1:4">
      <c r="A17" s="66">
        <v>2003</v>
      </c>
      <c r="B17" s="157">
        <v>0.6418656412204391</v>
      </c>
      <c r="C17" s="157">
        <v>2.8077833793838779E-2</v>
      </c>
      <c r="D17" s="157">
        <v>1.9940562630000002E-2</v>
      </c>
    </row>
    <row r="18" spans="1:4">
      <c r="A18" s="66">
        <v>2004</v>
      </c>
      <c r="B18" s="157">
        <v>0.44427031666968381</v>
      </c>
      <c r="C18" s="157">
        <v>3.0874453502700305E-2</v>
      </c>
      <c r="D18" s="157">
        <v>2.7497211590000001E-2</v>
      </c>
    </row>
    <row r="19" spans="1:4">
      <c r="A19" s="66">
        <v>2005</v>
      </c>
      <c r="B19" s="157">
        <v>0.34857330139217263</v>
      </c>
      <c r="C19" s="157">
        <v>4.4778957729601103E-2</v>
      </c>
      <c r="D19" s="157">
        <v>3.2176382499999996E-2</v>
      </c>
    </row>
    <row r="20" spans="1:4" ht="15" thickBot="1">
      <c r="A20" s="69">
        <v>2006</v>
      </c>
      <c r="B20" s="160">
        <v>0.38897064574592866</v>
      </c>
      <c r="C20" s="160">
        <v>4.4374344407113853E-2</v>
      </c>
      <c r="D20" s="160">
        <v>3.0722666250000003E-2</v>
      </c>
    </row>
    <row r="21" spans="1:4" ht="15" thickTop="1">
      <c r="A21" s="44" t="s">
        <v>362</v>
      </c>
    </row>
  </sheetData>
  <hyperlinks>
    <hyperlink ref="M1" location="Índice!A1" display="ÍNDICE" xr:uid="{09C4D77A-4F36-4385-AD5E-09859C1B89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8BBF-AFF4-4C5D-9A48-AB07D445A689}">
  <sheetPr>
    <tabColor rgb="FF40A682"/>
  </sheetPr>
  <dimension ref="A1:M10"/>
  <sheetViews>
    <sheetView workbookViewId="0">
      <selection activeCell="M1" sqref="M1"/>
    </sheetView>
  </sheetViews>
  <sheetFormatPr defaultColWidth="11.42578125" defaultRowHeight="14.45"/>
  <cols>
    <col min="1" max="1" width="14.85546875" customWidth="1"/>
    <col min="2" max="3" width="15.5703125" customWidth="1"/>
    <col min="13" max="13" width="10.85546875" bestFit="1" customWidth="1"/>
  </cols>
  <sheetData>
    <row r="1" spans="1:13" ht="21.6" thickBot="1">
      <c r="A1" s="33" t="s">
        <v>65</v>
      </c>
      <c r="M1" s="32" t="s">
        <v>52</v>
      </c>
    </row>
    <row r="2" spans="1:13" ht="15" thickTop="1">
      <c r="A2" s="23" t="s">
        <v>54</v>
      </c>
      <c r="B2" s="23" t="s">
        <v>66</v>
      </c>
      <c r="C2" s="23" t="s">
        <v>67</v>
      </c>
    </row>
    <row r="3" spans="1:13">
      <c r="A3" s="15">
        <v>2010</v>
      </c>
      <c r="B3" s="19">
        <v>9002</v>
      </c>
      <c r="C3" s="19">
        <v>5493</v>
      </c>
    </row>
    <row r="4" spans="1:13">
      <c r="A4" s="15">
        <v>2011</v>
      </c>
      <c r="B4" s="19">
        <v>6961</v>
      </c>
      <c r="C4" s="19">
        <v>2207</v>
      </c>
    </row>
    <row r="5" spans="1:13">
      <c r="A5" s="15">
        <v>2012</v>
      </c>
      <c r="B5" s="19">
        <v>4790</v>
      </c>
      <c r="C5" s="19">
        <v>2217</v>
      </c>
    </row>
    <row r="6" spans="1:13">
      <c r="A6" s="15">
        <v>2013</v>
      </c>
      <c r="B6" s="19">
        <v>11495</v>
      </c>
      <c r="C6" s="19">
        <v>8365</v>
      </c>
    </row>
    <row r="7" spans="1:13">
      <c r="A7" s="15">
        <v>2014</v>
      </c>
      <c r="B7" s="19">
        <v>15453</v>
      </c>
      <c r="C7" s="19">
        <v>933</v>
      </c>
    </row>
    <row r="8" spans="1:13">
      <c r="A8" s="15">
        <v>2015</v>
      </c>
      <c r="B8" s="19">
        <v>4005</v>
      </c>
      <c r="C8" s="19">
        <v>4435</v>
      </c>
    </row>
    <row r="9" spans="1:13" ht="15" thickBot="1">
      <c r="A9" s="20">
        <v>2016</v>
      </c>
      <c r="B9" s="21">
        <v>4206</v>
      </c>
      <c r="C9" s="21">
        <v>-2231</v>
      </c>
    </row>
    <row r="10" spans="1:13" ht="15" thickTop="1">
      <c r="A10" t="s">
        <v>68</v>
      </c>
    </row>
  </sheetData>
  <hyperlinks>
    <hyperlink ref="M1" location="Índice!A1" display="ÍNDICE" xr:uid="{259957C1-9040-49FC-8552-AA2B580B9D49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CDA3-0C51-4410-9F8E-6A5908315C86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32" t="s">
        <v>52</v>
      </c>
    </row>
  </sheetData>
  <hyperlinks>
    <hyperlink ref="N1" location="Índice!A1" display="ÍNDICE" xr:uid="{32D65FDF-8713-480C-883F-16F655A8FE15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BDA3-0803-4F6A-B94F-F19F49F18C5D}">
  <dimension ref="A1:M26"/>
  <sheetViews>
    <sheetView workbookViewId="0">
      <selection activeCell="M1" sqref="M1"/>
    </sheetView>
  </sheetViews>
  <sheetFormatPr defaultColWidth="11.42578125" defaultRowHeight="14.45"/>
  <cols>
    <col min="1" max="1" width="18" customWidth="1"/>
  </cols>
  <sheetData>
    <row r="1" spans="1:13" ht="21">
      <c r="A1" s="33" t="s">
        <v>69</v>
      </c>
      <c r="M1" s="32" t="s">
        <v>52</v>
      </c>
    </row>
    <row r="26" spans="1:1">
      <c r="A26" t="s">
        <v>68</v>
      </c>
    </row>
  </sheetData>
  <hyperlinks>
    <hyperlink ref="M1" location="Índice!A1" display="ÍNDICE" xr:uid="{572FFBF7-5304-44C1-9FB4-085F0400806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80-4AE1-4A7F-B004-64378285F5DE}">
  <sheetPr>
    <tabColor rgb="FF40A682"/>
  </sheetPr>
  <dimension ref="A1:M15"/>
  <sheetViews>
    <sheetView workbookViewId="0">
      <selection activeCell="M1" sqref="M1"/>
    </sheetView>
  </sheetViews>
  <sheetFormatPr defaultColWidth="11.42578125" defaultRowHeight="14.45"/>
  <cols>
    <col min="2" max="9" width="13.5703125" customWidth="1"/>
  </cols>
  <sheetData>
    <row r="1" spans="1:13" ht="21.6" thickBot="1">
      <c r="A1" s="33" t="s">
        <v>70</v>
      </c>
      <c r="M1" s="32" t="s">
        <v>52</v>
      </c>
    </row>
    <row r="2" spans="1:13" ht="58.5" thickTop="1">
      <c r="A2" s="30" t="s">
        <v>71</v>
      </c>
      <c r="B2" s="30" t="s">
        <v>72</v>
      </c>
      <c r="C2" s="30" t="s">
        <v>73</v>
      </c>
      <c r="D2" s="30" t="s">
        <v>74</v>
      </c>
      <c r="E2" s="30" t="s">
        <v>75</v>
      </c>
      <c r="F2" s="30" t="s">
        <v>76</v>
      </c>
      <c r="G2" s="30" t="s">
        <v>77</v>
      </c>
      <c r="H2" s="30" t="s">
        <v>78</v>
      </c>
      <c r="I2" s="30" t="s">
        <v>79</v>
      </c>
    </row>
    <row r="3" spans="1:13">
      <c r="A3" s="15">
        <v>1</v>
      </c>
      <c r="B3" s="40">
        <v>92.132051282051279</v>
      </c>
      <c r="C3" s="40">
        <v>256.04271587215607</v>
      </c>
      <c r="D3" s="40">
        <v>174.08738357710368</v>
      </c>
      <c r="E3" s="40">
        <v>302</v>
      </c>
      <c r="F3" s="40">
        <v>302</v>
      </c>
      <c r="G3" s="34">
        <v>4.6122713909358168E-4</v>
      </c>
      <c r="H3" s="35">
        <v>4.6122713909358168E-4</v>
      </c>
      <c r="I3" s="15">
        <v>12</v>
      </c>
    </row>
    <row r="4" spans="1:13">
      <c r="A4" s="15">
        <v>2</v>
      </c>
      <c r="B4" s="40">
        <v>256.04271587215607</v>
      </c>
      <c r="C4" s="40">
        <v>419.95338046226084</v>
      </c>
      <c r="D4" s="40">
        <v>337.99804816720848</v>
      </c>
      <c r="E4" s="40">
        <v>232951.14285714284</v>
      </c>
      <c r="F4" s="40">
        <v>233253.14285714284</v>
      </c>
      <c r="G4" s="36">
        <v>0.35577281181649084</v>
      </c>
      <c r="H4" s="37">
        <v>0.35623403895558442</v>
      </c>
      <c r="I4" s="15">
        <v>90</v>
      </c>
    </row>
    <row r="5" spans="1:13">
      <c r="A5" s="15">
        <v>3</v>
      </c>
      <c r="B5" s="40">
        <v>419.95338046226084</v>
      </c>
      <c r="C5" s="40">
        <v>583.86404505236555</v>
      </c>
      <c r="D5" s="40">
        <v>501.9087127573132</v>
      </c>
      <c r="E5" s="40">
        <v>274589.85714285728</v>
      </c>
      <c r="F5" s="40">
        <v>507843.00000000012</v>
      </c>
      <c r="G5" s="36">
        <v>0.41936521269574623</v>
      </c>
      <c r="H5" s="37">
        <v>0.77559925165133059</v>
      </c>
      <c r="I5" s="15">
        <v>104</v>
      </c>
    </row>
    <row r="6" spans="1:13">
      <c r="A6" s="15">
        <v>4</v>
      </c>
      <c r="B6" s="40">
        <v>583.86404505236555</v>
      </c>
      <c r="C6" s="40">
        <v>747.77470964247027</v>
      </c>
      <c r="D6" s="40">
        <v>665.81937734741791</v>
      </c>
      <c r="E6" s="40">
        <v>82307.142857142855</v>
      </c>
      <c r="F6" s="40">
        <v>590150.14285714296</v>
      </c>
      <c r="G6" s="36">
        <v>0.12570294048664479</v>
      </c>
      <c r="H6" s="37">
        <v>0.90130219213797536</v>
      </c>
      <c r="I6" s="15">
        <v>34</v>
      </c>
    </row>
    <row r="7" spans="1:13">
      <c r="A7" s="15">
        <v>5</v>
      </c>
      <c r="B7" s="40">
        <v>747.77470964247027</v>
      </c>
      <c r="C7" s="40">
        <v>911.68537423257499</v>
      </c>
      <c r="D7" s="40">
        <v>829.73004193752263</v>
      </c>
      <c r="E7" s="40">
        <v>47444.999999999993</v>
      </c>
      <c r="F7" s="40">
        <v>637595.14285714296</v>
      </c>
      <c r="G7" s="36">
        <v>7.2460005345347619E-2</v>
      </c>
      <c r="H7" s="37">
        <v>0.97376219748332293</v>
      </c>
      <c r="I7" s="15">
        <v>16</v>
      </c>
    </row>
    <row r="8" spans="1:13">
      <c r="A8" s="15">
        <v>6</v>
      </c>
      <c r="B8" s="40">
        <v>911.68537423257499</v>
      </c>
      <c r="C8" s="40">
        <v>1075.5960388226797</v>
      </c>
      <c r="D8" s="40">
        <v>993.64070652762734</v>
      </c>
      <c r="E8" s="40">
        <v>5874.5714285714284</v>
      </c>
      <c r="F8" s="40">
        <v>643469.71428571444</v>
      </c>
      <c r="G8" s="36">
        <v>8.9718932894069375E-3</v>
      </c>
      <c r="H8" s="37">
        <v>0.98273409077272988</v>
      </c>
      <c r="I8" s="15">
        <v>6</v>
      </c>
    </row>
    <row r="9" spans="1:13">
      <c r="A9" s="15">
        <v>7</v>
      </c>
      <c r="B9" s="40">
        <v>1075.5960388226797</v>
      </c>
      <c r="C9" s="40">
        <v>1239.5067034127844</v>
      </c>
      <c r="D9" s="40">
        <v>1157.5513711177321</v>
      </c>
      <c r="E9" s="40">
        <v>4489.1428571428578</v>
      </c>
      <c r="F9" s="40">
        <v>647958.85714285728</v>
      </c>
      <c r="G9" s="36">
        <v>6.8560083343787671E-3</v>
      </c>
      <c r="H9" s="37">
        <v>0.9895900991071086</v>
      </c>
      <c r="I9" s="15">
        <v>6</v>
      </c>
    </row>
    <row r="10" spans="1:13">
      <c r="A10" s="15">
        <v>8</v>
      </c>
      <c r="B10" s="40">
        <v>1239.5067034127844</v>
      </c>
      <c r="C10" s="40">
        <v>1403.4173680028891</v>
      </c>
      <c r="D10" s="40">
        <v>1321.4620357078368</v>
      </c>
      <c r="E10" s="40">
        <v>6130.2857142857147</v>
      </c>
      <c r="F10" s="40">
        <v>654089.14285714296</v>
      </c>
      <c r="G10" s="36">
        <v>9.3624309331995174E-3</v>
      </c>
      <c r="H10" s="37">
        <v>0.99895253004030815</v>
      </c>
      <c r="I10" s="15">
        <v>4</v>
      </c>
    </row>
    <row r="11" spans="1:13">
      <c r="A11" s="15">
        <v>9</v>
      </c>
      <c r="B11" s="40">
        <v>1403.4173680028891</v>
      </c>
      <c r="C11" s="40">
        <v>1567.3280325929938</v>
      </c>
      <c r="D11" s="40">
        <v>1485.3727002979415</v>
      </c>
      <c r="E11" s="40">
        <v>0</v>
      </c>
      <c r="F11" s="40">
        <v>654089.14285714296</v>
      </c>
      <c r="G11" s="36">
        <v>0</v>
      </c>
      <c r="H11" s="37">
        <v>0.99895253004030815</v>
      </c>
      <c r="I11" s="15">
        <v>0</v>
      </c>
    </row>
    <row r="12" spans="1:13">
      <c r="A12" s="15">
        <v>10</v>
      </c>
      <c r="B12" s="40">
        <v>1567.3280325929938</v>
      </c>
      <c r="C12" s="40">
        <v>1731.2386971830986</v>
      </c>
      <c r="D12" s="40">
        <v>1649.2833648880462</v>
      </c>
      <c r="E12" s="40">
        <v>685.85714285714289</v>
      </c>
      <c r="F12" s="40">
        <v>654775.00000000012</v>
      </c>
      <c r="G12" s="36">
        <v>1.0474699596917151E-3</v>
      </c>
      <c r="H12" s="37">
        <v>0.99999999999999989</v>
      </c>
      <c r="I12" s="15">
        <v>2</v>
      </c>
    </row>
    <row r="13" spans="1:13" ht="15" thickBot="1">
      <c r="A13" s="38"/>
      <c r="B13" s="41"/>
      <c r="C13" s="41"/>
      <c r="D13" s="41"/>
      <c r="E13" s="41">
        <v>654775.00000000012</v>
      </c>
      <c r="F13" s="41"/>
      <c r="G13" s="39"/>
      <c r="H13" s="20"/>
      <c r="I13" s="20">
        <v>274</v>
      </c>
    </row>
    <row r="14" spans="1:13" ht="15" thickTop="1">
      <c r="A14" t="s">
        <v>80</v>
      </c>
    </row>
    <row r="15" spans="1:13" ht="16.5">
      <c r="A15" t="s">
        <v>81</v>
      </c>
    </row>
  </sheetData>
  <hyperlinks>
    <hyperlink ref="M1" location="Índice!A1" display="ÍNDICE" xr:uid="{B0353CAC-D2C7-448B-A8E2-4D7BB7EFAEA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BDC1-B842-4F06-894E-C648959A6A3E}">
  <dimension ref="A1:N30"/>
  <sheetViews>
    <sheetView workbookViewId="0">
      <selection activeCell="N1" sqref="N1"/>
    </sheetView>
  </sheetViews>
  <sheetFormatPr defaultColWidth="11.42578125" defaultRowHeight="14.45"/>
  <sheetData>
    <row r="1" spans="1:14" ht="21">
      <c r="A1" s="33" t="s">
        <v>82</v>
      </c>
      <c r="N1" s="32" t="s">
        <v>52</v>
      </c>
    </row>
    <row r="30" spans="1:1">
      <c r="A30" t="s">
        <v>80</v>
      </c>
    </row>
  </sheetData>
  <hyperlinks>
    <hyperlink ref="N1" location="Índice!A1" display="ÍNDICE" xr:uid="{C13FC756-C2AB-4673-AB25-0C7999E8935F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Serrano</dc:creator>
  <cp:keywords/>
  <dc:description/>
  <cp:lastModifiedBy>naomi castaneda</cp:lastModifiedBy>
  <cp:revision/>
  <dcterms:created xsi:type="dcterms:W3CDTF">2023-04-24T15:58:17Z</dcterms:created>
  <dcterms:modified xsi:type="dcterms:W3CDTF">2023-11-21T19:35:18Z</dcterms:modified>
  <cp:category/>
  <cp:contentStatus/>
</cp:coreProperties>
</file>